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<sst xmlns="http://schemas.openxmlformats.org/spreadsheetml/2006/main" count="1000" uniqueCount="443">
  <si>
    <t>長原めぐみ</t>
  </si>
  <si>
    <t>男子２部Ａ</t>
  </si>
  <si>
    <t>男子２部Ｂ</t>
  </si>
  <si>
    <t>女子４部Ａ</t>
  </si>
  <si>
    <t>女子４部Ｂ</t>
  </si>
  <si>
    <t>女子初心者Ａ</t>
  </si>
  <si>
    <t>女子初心者Ｂ</t>
  </si>
  <si>
    <t>男子初心者Ａ</t>
  </si>
  <si>
    <t>男子初心者Ｂ</t>
  </si>
  <si>
    <t>四国中央</t>
  </si>
  <si>
    <t>新居浜</t>
  </si>
  <si>
    <t>男子２部　決勝トーナメント（各ブロック２位あがり）</t>
  </si>
  <si>
    <t>男子３部　決勝トーナメント（各ブロック２位あがり）</t>
  </si>
  <si>
    <t>女子初心者優勝</t>
  </si>
  <si>
    <t>女子初心者準優勝</t>
  </si>
  <si>
    <t>男子４部優勝</t>
  </si>
  <si>
    <t>男子４部準優勝</t>
  </si>
  <si>
    <t>男子３部Ａ</t>
  </si>
  <si>
    <t>男子３部Ｂ</t>
  </si>
  <si>
    <t>男子３部Ｃ</t>
  </si>
  <si>
    <t>男子４部Ａ</t>
  </si>
  <si>
    <t>男子４部Ｂ</t>
  </si>
  <si>
    <t>男子４部Ｃ</t>
  </si>
  <si>
    <t>女子２部優勝</t>
  </si>
  <si>
    <t>女子２部準優勝</t>
  </si>
  <si>
    <t>女子３部優勝</t>
  </si>
  <si>
    <t>女子３部準優勝</t>
  </si>
  <si>
    <t>三島高校</t>
  </si>
  <si>
    <t>石川竜郎</t>
  </si>
  <si>
    <t>日興ｸﾗﾌﾞ</t>
  </si>
  <si>
    <t>Ａ２位</t>
  </si>
  <si>
    <t>Ａ１位</t>
  </si>
  <si>
    <t>Ｂ２位</t>
  </si>
  <si>
    <t>Ｂ１位</t>
  </si>
  <si>
    <t>信藤潤一郎</t>
  </si>
  <si>
    <t>TEAMBLOWIN</t>
  </si>
  <si>
    <t>新居浜</t>
  </si>
  <si>
    <t>Ｃ２位</t>
  </si>
  <si>
    <t>Ｃ１位</t>
  </si>
  <si>
    <t>ﾄﾞﾝｷﾎｰﾃ</t>
  </si>
  <si>
    <t>松山</t>
  </si>
  <si>
    <t>四国中央</t>
  </si>
  <si>
    <t>竹川慶二</t>
  </si>
  <si>
    <t>女子４部優勝</t>
  </si>
  <si>
    <t>女子４部準優勝</t>
  </si>
  <si>
    <t>ｱｰﾊﾞﾚｽﾄ</t>
  </si>
  <si>
    <t>阿部一輝</t>
  </si>
  <si>
    <t>苅田孝之</t>
  </si>
  <si>
    <t>男子</t>
  </si>
  <si>
    <t>順位</t>
  </si>
  <si>
    <t>(勝敗)</t>
  </si>
  <si>
    <t>女子</t>
  </si>
  <si>
    <t>男子２部優勝</t>
  </si>
  <si>
    <t>男子２部準優勝</t>
  </si>
  <si>
    <t>男子３部優勝</t>
  </si>
  <si>
    <t>男子３部準優勝</t>
  </si>
  <si>
    <t>松山</t>
  </si>
  <si>
    <t>岸本桂司</t>
  </si>
  <si>
    <t>タダノ</t>
  </si>
  <si>
    <t>香川・四国中央市</t>
  </si>
  <si>
    <t>第３回四国中央市オープン大会（ﾀﾞﾌﾞﾙｽ）　日時：H19.3.25（日）参加者数146名</t>
  </si>
  <si>
    <t>阿部佳人</t>
  </si>
  <si>
    <t>河村卓哉</t>
  </si>
  <si>
    <t>土居ｸﾗﾌﾞ</t>
  </si>
  <si>
    <t>島村尚希</t>
  </si>
  <si>
    <t>中矢益生</t>
  </si>
  <si>
    <t>COUNTRY倶楽部</t>
  </si>
  <si>
    <t>宮西ｸﾗﾌﾞ</t>
  </si>
  <si>
    <t>田坂誠司</t>
  </si>
  <si>
    <t>土居高教員</t>
  </si>
  <si>
    <t>四国中央消防</t>
  </si>
  <si>
    <t>田中慎也</t>
  </si>
  <si>
    <t>濱岡直貴</t>
  </si>
  <si>
    <t>真木宏之</t>
  </si>
  <si>
    <t>守安正行</t>
  </si>
  <si>
    <t>ﾗﾝﾃﾞﾌﾞｰ</t>
  </si>
  <si>
    <t>権田光輔</t>
  </si>
  <si>
    <t>土居・新居浜</t>
  </si>
  <si>
    <t>香川陽一</t>
  </si>
  <si>
    <t>男子２部Ｃ</t>
  </si>
  <si>
    <t>中山賢太</t>
  </si>
  <si>
    <t>平塚裕也</t>
  </si>
  <si>
    <t>聖ｶﾀﾘﾅ大学</t>
  </si>
  <si>
    <t>真鍋智</t>
  </si>
  <si>
    <t>藤原清貴</t>
  </si>
  <si>
    <t>ｱｰﾊﾞﾚｽﾄ</t>
  </si>
  <si>
    <t>ちょこぼーる</t>
  </si>
  <si>
    <t>岡和宏</t>
  </si>
  <si>
    <t>伊藤宏晃</t>
  </si>
  <si>
    <t>ランデブー</t>
  </si>
  <si>
    <t>日下拓郎</t>
  </si>
  <si>
    <t>吉崎雅士</t>
  </si>
  <si>
    <t>今治クラブ</t>
  </si>
  <si>
    <t>今治</t>
  </si>
  <si>
    <t>男子４部　決勝トーナメント（各ブロック２位あがり）</t>
  </si>
  <si>
    <t>男子初心者　決勝</t>
  </si>
  <si>
    <t>Ａ１位</t>
  </si>
  <si>
    <t>Ｂ２位</t>
  </si>
  <si>
    <t>Ａ２位</t>
  </si>
  <si>
    <t>Ａ３位</t>
  </si>
  <si>
    <t>Ｂ３位</t>
  </si>
  <si>
    <t>Ｂ１位</t>
  </si>
  <si>
    <t>女子３部　決勝トーナメント（各ブロック２位あがり）</t>
  </si>
  <si>
    <t>女子３部Ａ</t>
  </si>
  <si>
    <t>女子３部Ｂ</t>
  </si>
  <si>
    <t>女子３部Ｃ</t>
  </si>
  <si>
    <t>女子２部　決勝</t>
  </si>
  <si>
    <t>西岡洋丞</t>
  </si>
  <si>
    <t>徳本拓</t>
  </si>
  <si>
    <t>Ｃｌｕｂ　ＢＢ</t>
  </si>
  <si>
    <t>柚山治</t>
  </si>
  <si>
    <t>山内智裕</t>
  </si>
  <si>
    <t>永井龍夫</t>
  </si>
  <si>
    <t>渡部龍二</t>
  </si>
  <si>
    <t>吾野善宣</t>
  </si>
  <si>
    <t>佐伯稔</t>
  </si>
  <si>
    <t>松羽会</t>
  </si>
  <si>
    <t>永井勝義</t>
  </si>
  <si>
    <t>橋本篤始</t>
  </si>
  <si>
    <t>龍田克彦</t>
  </si>
  <si>
    <t>藤井早苗</t>
  </si>
  <si>
    <t>鎌田貢</t>
  </si>
  <si>
    <t>佐々木和彦</t>
  </si>
  <si>
    <t>渡辺建夫</t>
  </si>
  <si>
    <t>清水秀樹</t>
  </si>
  <si>
    <t>羽藤彩</t>
  </si>
  <si>
    <t>酒井静佳</t>
  </si>
  <si>
    <t>若草同好会</t>
  </si>
  <si>
    <t>三豊クラブ</t>
  </si>
  <si>
    <t>三豊</t>
  </si>
  <si>
    <t>アーバレスト</t>
  </si>
  <si>
    <t>高須賀慎一郎</t>
  </si>
  <si>
    <t>武内一樹</t>
  </si>
  <si>
    <t>管智志</t>
  </si>
  <si>
    <t>唐津桂宏</t>
  </si>
  <si>
    <t>高岡幸男</t>
  </si>
  <si>
    <t>湯上正章</t>
  </si>
  <si>
    <t>三野英一</t>
  </si>
  <si>
    <t>宮崎政行</t>
  </si>
  <si>
    <t>高橋純子</t>
  </si>
  <si>
    <t>薦田あかね</t>
  </si>
  <si>
    <t>金栄クラブ</t>
  </si>
  <si>
    <t>大生院クラブ</t>
  </si>
  <si>
    <t>TEAM　BLOWAIN</t>
  </si>
  <si>
    <t>桧垣政志</t>
  </si>
  <si>
    <t>伏見隆</t>
  </si>
  <si>
    <t>大久保宏茂</t>
  </si>
  <si>
    <t>久保敬志</t>
  </si>
  <si>
    <t>篠原大介</t>
  </si>
  <si>
    <t>鈴木聡</t>
  </si>
  <si>
    <t>青木裕嗣</t>
  </si>
  <si>
    <t>堀井浩</t>
  </si>
  <si>
    <t>秦英司</t>
  </si>
  <si>
    <t>森實政臣</t>
  </si>
  <si>
    <t>峰村憲一</t>
  </si>
  <si>
    <t>福田明彦</t>
  </si>
  <si>
    <t>三原壮司</t>
  </si>
  <si>
    <t>井原勇貴</t>
  </si>
  <si>
    <t>杉尾翔</t>
  </si>
  <si>
    <t>鈴木誠</t>
  </si>
  <si>
    <t>豊田裕也</t>
  </si>
  <si>
    <t>石村雅俊</t>
  </si>
  <si>
    <t>赤澤延樹</t>
  </si>
  <si>
    <t>神野武史</t>
  </si>
  <si>
    <t>神野優二郎</t>
  </si>
  <si>
    <t>有明茂博</t>
  </si>
  <si>
    <t>ﾌﾘｰﾊｰﾄ</t>
  </si>
  <si>
    <t>丹原クラブ</t>
  </si>
  <si>
    <t>丹原</t>
  </si>
  <si>
    <t>日興クラブ</t>
  </si>
  <si>
    <t>タイム</t>
  </si>
  <si>
    <t>三島高校</t>
  </si>
  <si>
    <t>川之江クラブ</t>
  </si>
  <si>
    <t>土居高校</t>
  </si>
  <si>
    <t>ﾙｰｽﾞ大野原</t>
  </si>
  <si>
    <t>大野原</t>
  </si>
  <si>
    <t>芥川和彦</t>
  </si>
  <si>
    <t>石井正満</t>
  </si>
  <si>
    <t>浅野徹也</t>
  </si>
  <si>
    <t>菰田剛士</t>
  </si>
  <si>
    <t>越智純也</t>
  </si>
  <si>
    <t>渡辺明良</t>
  </si>
  <si>
    <t>真木誠</t>
  </si>
  <si>
    <t>鈴木貴</t>
  </si>
  <si>
    <t>石川翔一郎</t>
  </si>
  <si>
    <t>山本卓也</t>
  </si>
  <si>
    <t>高木</t>
  </si>
  <si>
    <t>高橋有香</t>
  </si>
  <si>
    <t>中村早貴</t>
  </si>
  <si>
    <t>兵藤裕子</t>
  </si>
  <si>
    <t>高岡みゆき</t>
  </si>
  <si>
    <t>堀田好江</t>
  </si>
  <si>
    <t>塩見智子</t>
  </si>
  <si>
    <t>西岡亜美</t>
  </si>
  <si>
    <t>村上可奈子</t>
  </si>
  <si>
    <t>杉尾さやか</t>
  </si>
  <si>
    <t>平田亜希子</t>
  </si>
  <si>
    <t>鈴木知恵子</t>
  </si>
  <si>
    <t>藤田小百合</t>
  </si>
  <si>
    <t>石田ユミ</t>
  </si>
  <si>
    <t>岡島直子</t>
  </si>
  <si>
    <t>越智理恵</t>
  </si>
  <si>
    <t>三野美雪</t>
  </si>
  <si>
    <t>丹昌子</t>
  </si>
  <si>
    <t>宮内冨子</t>
  </si>
  <si>
    <t>香川優美</t>
  </si>
  <si>
    <t>吉田早希</t>
  </si>
  <si>
    <t>黒田美代子</t>
  </si>
  <si>
    <t>的場梢</t>
  </si>
  <si>
    <t>左京博子</t>
  </si>
  <si>
    <t>阿部幸子</t>
  </si>
  <si>
    <t>すてっぷ</t>
  </si>
  <si>
    <t>ドンキホーテ</t>
  </si>
  <si>
    <t>乃万クラブ</t>
  </si>
  <si>
    <t>フリーハート</t>
  </si>
  <si>
    <t>土居クラブ</t>
  </si>
  <si>
    <t>Cｌｕｂ　ＢＢ</t>
  </si>
  <si>
    <t>ｽﾏｯｼｭﾌｧﾐﾘｰ</t>
  </si>
  <si>
    <t>ﾏｰｶﾞﾚｯﾄ</t>
  </si>
  <si>
    <t>新居浜高専</t>
  </si>
  <si>
    <t>ファインズ</t>
  </si>
  <si>
    <t>高橋詔子</t>
  </si>
  <si>
    <t>西坂由香</t>
  </si>
  <si>
    <t>渡邉みどり</t>
  </si>
  <si>
    <t>鈴木亜由美</t>
  </si>
  <si>
    <t>篠原ひとみ</t>
  </si>
  <si>
    <t>中山加奈子</t>
  </si>
  <si>
    <t>坂上昌美</t>
  </si>
  <si>
    <t>合田直子</t>
  </si>
  <si>
    <t>真鍋菜津美</t>
  </si>
  <si>
    <t>曽我部みのり</t>
  </si>
  <si>
    <t>曽根めぐみ</t>
  </si>
  <si>
    <t>深川里依</t>
  </si>
  <si>
    <t>田辺文子</t>
  </si>
  <si>
    <t>三好真子</t>
  </si>
  <si>
    <t>尾藤幸衛</t>
  </si>
  <si>
    <t>福田聖子</t>
  </si>
  <si>
    <t>小椋有紗</t>
  </si>
  <si>
    <t>伴野梨沙</t>
  </si>
  <si>
    <t>花金</t>
  </si>
  <si>
    <t>コスモス</t>
  </si>
  <si>
    <t>ﾁｰﾑ豊岡</t>
  </si>
  <si>
    <t>森実ゆかり</t>
  </si>
  <si>
    <t>石川千歳</t>
  </si>
  <si>
    <t>石川弥侑</t>
  </si>
  <si>
    <t>蝶野李奈</t>
  </si>
  <si>
    <t>吉岡奈保</t>
  </si>
  <si>
    <t>山内紫内里</t>
  </si>
  <si>
    <t>好井彩子</t>
  </si>
  <si>
    <t>池岡里紗</t>
  </si>
  <si>
    <t>石川美香</t>
  </si>
  <si>
    <t>畑中有里</t>
  </si>
  <si>
    <t>井上佳代</t>
  </si>
  <si>
    <t>渡辺奈美</t>
  </si>
  <si>
    <t>菊池裕子</t>
  </si>
  <si>
    <t>藤原英子</t>
  </si>
  <si>
    <t>藤岡美咲</t>
  </si>
  <si>
    <t>加藤千尋</t>
  </si>
  <si>
    <t>花金クラブ</t>
  </si>
  <si>
    <t>三島高校OB</t>
  </si>
  <si>
    <t>フレッシュ</t>
  </si>
  <si>
    <t>勝敗</t>
  </si>
  <si>
    <t>得失ｾｯﾄ</t>
  </si>
  <si>
    <t>得失点</t>
  </si>
  <si>
    <t>勝</t>
  </si>
  <si>
    <t>敗</t>
  </si>
  <si>
    <t>得</t>
  </si>
  <si>
    <t>失</t>
  </si>
  <si>
    <t>差</t>
  </si>
  <si>
    <t>四国中央</t>
  </si>
  <si>
    <t>女子４部　決勝トーナメント（各ブロック２位あがり）</t>
  </si>
  <si>
    <t>女子初心者　決勝</t>
  </si>
  <si>
    <t>×</t>
  </si>
  <si>
    <t>×</t>
  </si>
  <si>
    <t>○</t>
  </si>
  <si>
    <t>高橋純子（TEAM　BLOWAIN）</t>
  </si>
  <si>
    <t>薦田あかね（TEAM　BLOWAIN）</t>
  </si>
  <si>
    <t>アーバレスト</t>
  </si>
  <si>
    <t>羽藤（アーバレスト）</t>
  </si>
  <si>
    <t>酒井（アーバレスト）</t>
  </si>
  <si>
    <t>○</t>
  </si>
  <si>
    <t>×</t>
  </si>
  <si>
    <t>×</t>
  </si>
  <si>
    <t>○</t>
  </si>
  <si>
    <t>○</t>
  </si>
  <si>
    <t>２</t>
  </si>
  <si>
    <t>１</t>
  </si>
  <si>
    <t>４</t>
  </si>
  <si>
    <t>３</t>
  </si>
  <si>
    <t>○</t>
  </si>
  <si>
    <t>○</t>
  </si>
  <si>
    <t>1</t>
  </si>
  <si>
    <t>2</t>
  </si>
  <si>
    <t>4</t>
  </si>
  <si>
    <t>3</t>
  </si>
  <si>
    <t>竹川慶二（タダノ）</t>
  </si>
  <si>
    <t>ﾌﾟﾁﾊﾞﾄﾞﾐﾝﾄﾝｼｮｯﾌﾟながはら</t>
  </si>
  <si>
    <t>長原めぐみ（ながはら）</t>
  </si>
  <si>
    <t>阿部佳人（土居ｸﾗﾌﾞ）</t>
  </si>
  <si>
    <t>河村卓哉（土居ｸﾗﾌﾞ）</t>
  </si>
  <si>
    <t>５</t>
  </si>
  <si>
    <t>ﾗﾝﾃﾞﾌﾞｰ</t>
  </si>
  <si>
    <t>真木宏之（ﾗﾝﾃﾞﾌﾞｰ）</t>
  </si>
  <si>
    <t>守安正行（ﾗﾝﾃﾞﾌﾞｰ）</t>
  </si>
  <si>
    <t>阿部一輝（土居ｸﾗﾌﾞ）</t>
  </si>
  <si>
    <t>ｽﾏｯｼｭ</t>
  </si>
  <si>
    <t>権田光輔（ｽﾏｯｼｭ）</t>
  </si>
  <si>
    <t>日下拓郎（今治クラブ）</t>
  </si>
  <si>
    <t>YONDEN</t>
  </si>
  <si>
    <t>吉崎雅士（YONDEN）</t>
  </si>
  <si>
    <t>中山賢太（聖ｶﾀﾘﾅ大学）</t>
  </si>
  <si>
    <t>平塚裕也（聖ｶﾀﾘﾅ大学）</t>
  </si>
  <si>
    <t>Ｃｌｕｂ　ＢＢ</t>
  </si>
  <si>
    <t>西岡洋丞（Club　BB）</t>
  </si>
  <si>
    <t>徳本拓（Club　BB）</t>
  </si>
  <si>
    <t>吾野善宣（松羽会）</t>
  </si>
  <si>
    <t>佐伯稔（松羽会）</t>
  </si>
  <si>
    <t>渡辺建夫（三豊クラブ）</t>
  </si>
  <si>
    <t>清水秀樹（三豊クラブ）</t>
  </si>
  <si>
    <t>龍田克彦（若草同好会）</t>
  </si>
  <si>
    <t>藤井早苗（若草同好会）</t>
  </si>
  <si>
    <t>ｂａｋａｔｏｎｏ</t>
  </si>
  <si>
    <t>高須賀慎一郎（bakatono)</t>
  </si>
  <si>
    <t>ＫＯＭＥＸ</t>
  </si>
  <si>
    <t>武内一樹（ＫＯＭＥＸ）</t>
  </si>
  <si>
    <t>高岡幸男（松羽会）</t>
  </si>
  <si>
    <t>湯上正章（松羽会）</t>
  </si>
  <si>
    <t>１</t>
  </si>
  <si>
    <t>２</t>
  </si>
  <si>
    <t>チームレオ</t>
  </si>
  <si>
    <t>兵藤裕子（チームレオ）</t>
  </si>
  <si>
    <t>ＵＢＣ</t>
  </si>
  <si>
    <t>高岡みゆき（ＵＢＣ）</t>
  </si>
  <si>
    <t>すてっぷ</t>
  </si>
  <si>
    <t>高橋有香（すてっぷ）</t>
  </si>
  <si>
    <t>中村早貴（すてっぷ）</t>
  </si>
  <si>
    <t>イーグル</t>
  </si>
  <si>
    <t>鈴木知恵子（イーグル）</t>
  </si>
  <si>
    <t>藤田小百合（土居クラブ）</t>
  </si>
  <si>
    <t>TEAM　BLOWAIN</t>
  </si>
  <si>
    <t>杉尾さやか（TEAM　BLOWAIN）</t>
  </si>
  <si>
    <t>平田亜希子（TEAM　BLOWAIN）</t>
  </si>
  <si>
    <t>丹昌子（TEAM　BLOWAIN）</t>
  </si>
  <si>
    <t>宮内冨子（TEAM　BLOWAIN）</t>
  </si>
  <si>
    <t>香川優美（三豊クラブ）</t>
  </si>
  <si>
    <t>吉田早希（三豊クラブ）</t>
  </si>
  <si>
    <t>ﾌﾘｰﾊｰﾄ</t>
  </si>
  <si>
    <t>桧垣政志（ﾌﾘｰﾊｰﾄ）</t>
  </si>
  <si>
    <t>伏見隆（丹原クラブ）</t>
  </si>
  <si>
    <t>大久保宏茂（日興クラブ）</t>
  </si>
  <si>
    <t>久保敬志（日興クラブ）</t>
  </si>
  <si>
    <t>ﾄﾞﾝｷﾎｰﾃ</t>
  </si>
  <si>
    <t>堀井浩(ﾄﾞﾝｷﾎｰﾃ)</t>
  </si>
  <si>
    <t>秦英司(ﾄﾞﾝｷﾎｰﾃ)</t>
  </si>
  <si>
    <t>福田明彦(川之江クラブ)</t>
  </si>
  <si>
    <t>三原壮司(川之江クラブ)</t>
  </si>
  <si>
    <t>有明茂博(ﾙｰｽﾞ大野原)</t>
  </si>
  <si>
    <t>タイム</t>
  </si>
  <si>
    <t>神野武史(タイム)</t>
  </si>
  <si>
    <t>神野優二郎(タイム)</t>
  </si>
  <si>
    <t>渡邉みどり(日興クラブ)</t>
  </si>
  <si>
    <t>鈴木亜由美(日興クラブ)</t>
  </si>
  <si>
    <t>高橋詔子(すてっぷ)</t>
  </si>
  <si>
    <t>西坂由香(すてっぷ)</t>
  </si>
  <si>
    <t>田辺文子(ﾁｰﾑ豊岡)</t>
  </si>
  <si>
    <t>三好真子(ﾁｰﾑ豊岡)</t>
  </si>
  <si>
    <t>尾藤幸衛(川之江クラブ)</t>
  </si>
  <si>
    <t>福田聖子(川之江クラブ)</t>
  </si>
  <si>
    <t>真木誠(日興ｸﾗﾌﾞ)</t>
  </si>
  <si>
    <t>中田伸太(日興ｸﾗﾌﾞ)</t>
  </si>
  <si>
    <t>石川翔一郎(三島高校)</t>
  </si>
  <si>
    <t>山本卓也(三島高校)</t>
  </si>
  <si>
    <t>鈴木貴(TEAM　BLOWAIN)</t>
  </si>
  <si>
    <t>森実ゆかり(花金クラブ)</t>
  </si>
  <si>
    <t>石川千歳(花金クラブ)</t>
  </si>
  <si>
    <t>石川弥侑(三島高校)</t>
  </si>
  <si>
    <t>蝶野李奈(三島高校)</t>
  </si>
  <si>
    <t>フレッシュ</t>
  </si>
  <si>
    <t>菊池裕子(フレッシュ)</t>
  </si>
  <si>
    <t>藤原英子(フレッシュ)</t>
  </si>
  <si>
    <t>井上佳代(三島高校OB)</t>
  </si>
  <si>
    <t>渡辺奈美(土居高校)</t>
  </si>
  <si>
    <t>吉崎雅士（YONDEN）</t>
  </si>
  <si>
    <t>真木宏之（ﾗﾝﾃﾞﾌﾞｰ）</t>
  </si>
  <si>
    <t>守安正行（ﾗﾝﾃﾞﾌﾞｰ）</t>
  </si>
  <si>
    <t>高橋純子（TEAM　BLOWAIN）</t>
  </si>
  <si>
    <t>薦田あかね（TEAM　BLOWAIN）</t>
  </si>
  <si>
    <t>アーバレスト</t>
  </si>
  <si>
    <t>武内一樹（ＫＯＭＥＸ）</t>
  </si>
  <si>
    <t>高岡幸男（松羽会）</t>
  </si>
  <si>
    <t>湯上正章（松羽会）</t>
  </si>
  <si>
    <t>高橋純子（TEAM BLOWIN）</t>
  </si>
  <si>
    <t>薦田あかね(TEAM BLOWIN)</t>
  </si>
  <si>
    <t>日下拓郎（今治ｸﾗﾌﾞ）</t>
  </si>
  <si>
    <t>高須賀慎一郎(bakatono)</t>
  </si>
  <si>
    <t>優勝</t>
  </si>
  <si>
    <t>２部</t>
  </si>
  <si>
    <t>３部</t>
  </si>
  <si>
    <t>４部</t>
  </si>
  <si>
    <t>初心者</t>
  </si>
  <si>
    <t>準優勝</t>
  </si>
  <si>
    <t>香川優美（三豊クラブ）</t>
  </si>
  <si>
    <t>吉田早希（三豊クラブ）</t>
  </si>
  <si>
    <t>丹昌子（TEAM　BLOWAIN）</t>
  </si>
  <si>
    <t>宮内冨子（TEAM　BLOWAIN）</t>
  </si>
  <si>
    <t>ﾌﾘｰﾊｰﾄ</t>
  </si>
  <si>
    <t>越智純也（ﾌﾘｰﾊｰﾄ）</t>
  </si>
  <si>
    <t>渡辺明良（ﾌﾘｰﾊｰﾄ）</t>
  </si>
  <si>
    <t>真木誠(日興ｸﾗﾌﾞ)</t>
  </si>
  <si>
    <t>渡辺奈美(土居高校)</t>
  </si>
  <si>
    <t>井上佳代(三島高校OB)</t>
  </si>
  <si>
    <t>井上佳代(三島高校OB)</t>
  </si>
  <si>
    <t>渡辺奈美(土居高校)</t>
  </si>
  <si>
    <t>菊池裕子(フレッシュ)</t>
  </si>
  <si>
    <t>菊池裕子(フレッシュ)</t>
  </si>
  <si>
    <t>藤原英子(フレッシュ)</t>
  </si>
  <si>
    <t>藤原英子(フレッシュ)</t>
  </si>
  <si>
    <t>高橋詔子(すてっぷ)</t>
  </si>
  <si>
    <t>西坂由香(すてっぷ)</t>
  </si>
  <si>
    <t>西坂由香(すてっぷ)</t>
  </si>
  <si>
    <t>渡邉みどり(日興クラブ)</t>
  </si>
  <si>
    <t>渡邉みどり(日興クラブ)</t>
  </si>
  <si>
    <t>鈴木亜由美(日興クラブ)</t>
  </si>
  <si>
    <t>鈴木亜由美(日興クラブ)</t>
  </si>
  <si>
    <t>曽我部</t>
  </si>
  <si>
    <t>ｵｰﾌﾟﾝ</t>
  </si>
  <si>
    <t>川上雅広</t>
  </si>
  <si>
    <t>川上雅広(ﾙｰｽﾞ大野原)</t>
  </si>
  <si>
    <t>有明茂博(ﾙｰｽﾞ大野原)</t>
  </si>
  <si>
    <t>有明茂博(ﾙｰｽﾞ大野原)</t>
  </si>
  <si>
    <t>川上雅広(ﾙｰｽﾞ大野原)</t>
  </si>
  <si>
    <t>川上雅広(ﾙｰｽﾞ大野原)</t>
  </si>
  <si>
    <t>堀井浩(ﾄﾞﾝｷﾎｰﾃ)</t>
  </si>
  <si>
    <t>堀井浩(ﾄﾞﾝｷﾎｰﾃ)</t>
  </si>
  <si>
    <t>秦英司(ﾄﾞﾝｷﾎｰﾃ)</t>
  </si>
  <si>
    <t>秦英司(ﾄﾞﾝｷﾎｰﾃ)</t>
  </si>
  <si>
    <t>中田伸之</t>
  </si>
  <si>
    <t>高木(TEAM　BLOWAIN)</t>
  </si>
  <si>
    <t>中田伸之(日興ｸﾗﾌﾞ)</t>
  </si>
  <si>
    <t>羽藤彩(アーバレスト)</t>
  </si>
  <si>
    <t>酒井静佳(アーバレスト)</t>
  </si>
  <si>
    <t>羽藤彩</t>
  </si>
  <si>
    <t>酒井静佳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</si>
</sst>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</numFmts>
  <fonts count="24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7"/>
      <name val="ＭＳ ゴシック"/>
      <family val="3"/>
    </font>
    <font>
      <sz val="8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1"/>
      <color indexed="12"/>
      <name val="ＭＳ 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1" xfId="0" applyFont="1" applyBorder="1" applyAlignment="1">
      <alignment shrinkToFit="1"/>
    </xf>
    <xf numFmtId="0" fontId="18" fillId="0" borderId="2" xfId="0" applyFont="1" applyBorder="1" applyAlignment="1">
      <alignment shrinkToFit="1"/>
    </xf>
    <xf numFmtId="0" fontId="18" fillId="0" borderId="3" xfId="0" applyFont="1" applyBorder="1" applyAlignment="1">
      <alignment shrinkToFit="1"/>
    </xf>
    <xf numFmtId="0" fontId="15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4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0" fontId="18" fillId="0" borderId="6" xfId="0" applyFont="1" applyBorder="1" applyAlignment="1">
      <alignment horizontal="center" shrinkToFit="1"/>
    </xf>
    <xf numFmtId="0" fontId="18" fillId="0" borderId="7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0" fontId="18" fillId="0" borderId="8" xfId="0" applyFont="1" applyBorder="1" applyAlignment="1">
      <alignment shrinkToFit="1"/>
    </xf>
    <xf numFmtId="0" fontId="18" fillId="0" borderId="9" xfId="0" applyFont="1" applyBorder="1" applyAlignment="1">
      <alignment shrinkToFit="1"/>
    </xf>
    <xf numFmtId="0" fontId="18" fillId="0" borderId="10" xfId="0" applyFont="1" applyBorder="1" applyAlignment="1">
      <alignment shrinkToFit="1"/>
    </xf>
    <xf numFmtId="0" fontId="18" fillId="0" borderId="11" xfId="0" applyFont="1" applyBorder="1" applyAlignment="1">
      <alignment shrinkToFit="1"/>
    </xf>
    <xf numFmtId="0" fontId="19" fillId="2" borderId="12" xfId="0" applyFont="1" applyFill="1" applyBorder="1" applyAlignment="1">
      <alignment vertical="center" shrinkToFit="1"/>
    </xf>
    <xf numFmtId="186" fontId="19" fillId="2" borderId="13" xfId="0" applyNumberFormat="1" applyFont="1" applyFill="1" applyBorder="1" applyAlignment="1">
      <alignment vertical="center" shrinkToFit="1"/>
    </xf>
    <xf numFmtId="0" fontId="19" fillId="2" borderId="14" xfId="0" applyFont="1" applyFill="1" applyBorder="1" applyAlignment="1">
      <alignment vertical="center" shrinkToFit="1"/>
    </xf>
    <xf numFmtId="186" fontId="19" fillId="2" borderId="15" xfId="0" applyNumberFormat="1" applyFont="1" applyFill="1" applyBorder="1" applyAlignment="1">
      <alignment vertical="center" shrinkToFit="1"/>
    </xf>
    <xf numFmtId="0" fontId="19" fillId="2" borderId="12" xfId="0" applyFont="1" applyFill="1" applyBorder="1" applyAlignment="1">
      <alignment horizontal="left" vertical="center" shrinkToFit="1"/>
    </xf>
    <xf numFmtId="0" fontId="19" fillId="2" borderId="14" xfId="0" applyFont="1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/>
    </xf>
    <xf numFmtId="0" fontId="18" fillId="3" borderId="0" xfId="0" applyFont="1" applyFill="1" applyAlignment="1">
      <alignment vertical="center" shrinkToFit="1"/>
    </xf>
    <xf numFmtId="0" fontId="15" fillId="3" borderId="0" xfId="0" applyFont="1" applyFill="1" applyAlignment="1">
      <alignment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 shrinkToFit="1"/>
    </xf>
    <xf numFmtId="0" fontId="0" fillId="3" borderId="22" xfId="0" applyFill="1" applyBorder="1" applyAlignment="1">
      <alignment vertical="center"/>
    </xf>
    <xf numFmtId="0" fontId="15" fillId="3" borderId="19" xfId="0" applyFont="1" applyFill="1" applyBorder="1" applyAlignment="1">
      <alignment vertical="center" shrinkToFit="1"/>
    </xf>
    <xf numFmtId="0" fontId="15" fillId="3" borderId="23" xfId="0" applyFont="1" applyFill="1" applyBorder="1" applyAlignment="1">
      <alignment horizontal="center" vertical="center" shrinkToFit="1"/>
    </xf>
    <xf numFmtId="0" fontId="15" fillId="3" borderId="22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 shrinkToFit="1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 shrinkToFit="1"/>
    </xf>
    <xf numFmtId="0" fontId="15" fillId="3" borderId="25" xfId="0" applyFont="1" applyFill="1" applyBorder="1" applyAlignment="1">
      <alignment horizontal="center" vertical="center" shrinkToFit="1"/>
    </xf>
    <xf numFmtId="0" fontId="15" fillId="3" borderId="26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vertical="center"/>
    </xf>
    <xf numFmtId="0" fontId="15" fillId="3" borderId="19" xfId="0" applyFont="1" applyFill="1" applyBorder="1" applyAlignment="1">
      <alignment horizontal="center" vertical="center" shrinkToFit="1"/>
    </xf>
    <xf numFmtId="0" fontId="15" fillId="3" borderId="27" xfId="0" applyFont="1" applyFill="1" applyBorder="1" applyAlignment="1">
      <alignment horizontal="center" vertical="center" shrinkToFit="1"/>
    </xf>
    <xf numFmtId="0" fontId="15" fillId="3" borderId="28" xfId="0" applyFont="1" applyFill="1" applyBorder="1" applyAlignment="1">
      <alignment horizontal="center" vertical="center" shrinkToFit="1"/>
    </xf>
    <xf numFmtId="0" fontId="15" fillId="3" borderId="29" xfId="0" applyFont="1" applyFill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 shrinkToFit="1"/>
    </xf>
    <xf numFmtId="0" fontId="0" fillId="3" borderId="21" xfId="0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22" xfId="0" applyFont="1" applyFill="1" applyBorder="1" applyAlignment="1">
      <alignment vertical="center" shrinkToFit="1"/>
    </xf>
    <xf numFmtId="0" fontId="15" fillId="3" borderId="30" xfId="0" applyFont="1" applyFill="1" applyBorder="1" applyAlignment="1">
      <alignment horizontal="center" vertical="center" shrinkToFit="1"/>
    </xf>
    <xf numFmtId="0" fontId="15" fillId="3" borderId="31" xfId="0" applyFont="1" applyFill="1" applyBorder="1" applyAlignment="1">
      <alignment horizontal="center" vertical="center" shrinkToFit="1"/>
    </xf>
    <xf numFmtId="0" fontId="15" fillId="3" borderId="32" xfId="0" applyFont="1" applyFill="1" applyBorder="1" applyAlignment="1">
      <alignment horizontal="center" vertical="center" shrinkToFit="1"/>
    </xf>
    <xf numFmtId="0" fontId="15" fillId="3" borderId="33" xfId="0" applyFont="1" applyFill="1" applyBorder="1" applyAlignment="1">
      <alignment horizontal="center" vertical="center" shrinkToFit="1"/>
    </xf>
    <xf numFmtId="0" fontId="15" fillId="3" borderId="33" xfId="0" applyFont="1" applyFill="1" applyBorder="1" applyAlignment="1">
      <alignment vertical="center" shrinkToFit="1"/>
    </xf>
    <xf numFmtId="0" fontId="0" fillId="3" borderId="0" xfId="0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shrinkToFit="1"/>
    </xf>
    <xf numFmtId="0" fontId="0" fillId="3" borderId="34" xfId="0" applyFill="1" applyBorder="1" applyAlignment="1">
      <alignment vertical="center"/>
    </xf>
    <xf numFmtId="0" fontId="15" fillId="3" borderId="26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vertical="center" shrinkToFit="1"/>
    </xf>
    <xf numFmtId="0" fontId="15" fillId="3" borderId="31" xfId="0" applyFont="1" applyFill="1" applyBorder="1" applyAlignment="1">
      <alignment vertical="center" shrinkToFit="1"/>
    </xf>
    <xf numFmtId="0" fontId="15" fillId="3" borderId="32" xfId="0" applyFont="1" applyFill="1" applyBorder="1" applyAlignment="1">
      <alignment vertical="center" shrinkToFit="1"/>
    </xf>
    <xf numFmtId="0" fontId="21" fillId="3" borderId="0" xfId="0" applyFont="1" applyFill="1" applyAlignment="1">
      <alignment horizontal="left" vertical="center"/>
    </xf>
    <xf numFmtId="0" fontId="18" fillId="3" borderId="4" xfId="0" applyFont="1" applyFill="1" applyBorder="1" applyAlignment="1">
      <alignment horizontal="center" shrinkToFit="1"/>
    </xf>
    <xf numFmtId="0" fontId="18" fillId="3" borderId="5" xfId="0" applyFont="1" applyFill="1" applyBorder="1" applyAlignment="1">
      <alignment horizontal="center" shrinkToFit="1"/>
    </xf>
    <xf numFmtId="0" fontId="18" fillId="3" borderId="6" xfId="0" applyFont="1" applyFill="1" applyBorder="1" applyAlignment="1">
      <alignment horizontal="center" shrinkToFit="1"/>
    </xf>
    <xf numFmtId="0" fontId="19" fillId="3" borderId="35" xfId="0" applyFont="1" applyFill="1" applyBorder="1" applyAlignment="1">
      <alignment horizontal="left" vertical="center" shrinkToFit="1"/>
    </xf>
    <xf numFmtId="186" fontId="19" fillId="3" borderId="0" xfId="0" applyNumberFormat="1" applyFont="1" applyFill="1" applyBorder="1" applyAlignment="1">
      <alignment vertical="center" shrinkToFit="1"/>
    </xf>
    <xf numFmtId="0" fontId="19" fillId="3" borderId="27" xfId="0" applyFont="1" applyFill="1" applyBorder="1" applyAlignment="1">
      <alignment horizontal="right" vertical="center" shrinkToFit="1"/>
    </xf>
    <xf numFmtId="188" fontId="19" fillId="3" borderId="0" xfId="0" applyNumberFormat="1" applyFont="1" applyFill="1" applyBorder="1" applyAlignment="1">
      <alignment horizontal="left" vertical="center" shrinkToFit="1"/>
    </xf>
    <xf numFmtId="188" fontId="19" fillId="3" borderId="36" xfId="0" applyNumberFormat="1" applyFont="1" applyFill="1" applyBorder="1" applyAlignment="1">
      <alignment horizontal="left" vertical="center" shrinkToFit="1"/>
    </xf>
    <xf numFmtId="0" fontId="19" fillId="3" borderId="36" xfId="0" applyFont="1" applyFill="1" applyBorder="1" applyAlignment="1">
      <alignment horizontal="left" vertical="center" shrinkToFit="1"/>
    </xf>
    <xf numFmtId="0" fontId="19" fillId="3" borderId="37" xfId="0" applyFont="1" applyFill="1" applyBorder="1" applyAlignment="1">
      <alignment horizontal="right" vertical="center" shrinkToFit="1"/>
    </xf>
    <xf numFmtId="0" fontId="19" fillId="3" borderId="0" xfId="0" applyFont="1" applyFill="1" applyBorder="1" applyAlignment="1">
      <alignment horizontal="left" vertical="center" shrinkToFit="1"/>
    </xf>
    <xf numFmtId="0" fontId="18" fillId="3" borderId="7" xfId="0" applyFont="1" applyFill="1" applyBorder="1" applyAlignment="1">
      <alignment shrinkToFit="1"/>
    </xf>
    <xf numFmtId="0" fontId="18" fillId="3" borderId="0" xfId="0" applyFont="1" applyFill="1" applyBorder="1" applyAlignment="1">
      <alignment shrinkToFit="1"/>
    </xf>
    <xf numFmtId="0" fontId="18" fillId="3" borderId="8" xfId="0" applyFont="1" applyFill="1" applyBorder="1" applyAlignment="1">
      <alignment shrinkToFit="1"/>
    </xf>
    <xf numFmtId="0" fontId="19" fillId="3" borderId="0" xfId="0" applyNumberFormat="1" applyFont="1" applyFill="1" applyBorder="1" applyAlignment="1" quotePrefix="1">
      <alignment horizontal="left" vertical="center" shrinkToFit="1"/>
    </xf>
    <xf numFmtId="0" fontId="19" fillId="3" borderId="38" xfId="0" applyFont="1" applyFill="1" applyBorder="1" applyAlignment="1">
      <alignment vertical="center" shrinkToFit="1"/>
    </xf>
    <xf numFmtId="0" fontId="19" fillId="3" borderId="0" xfId="0" applyNumberFormat="1" applyFont="1" applyFill="1" applyBorder="1" applyAlignment="1">
      <alignment horizontal="center" vertical="center" shrinkToFit="1"/>
    </xf>
    <xf numFmtId="0" fontId="19" fillId="3" borderId="39" xfId="0" applyFont="1" applyFill="1" applyBorder="1" applyAlignment="1">
      <alignment horizontal="center" vertical="center" shrinkToFit="1"/>
    </xf>
    <xf numFmtId="0" fontId="19" fillId="3" borderId="28" xfId="0" applyFont="1" applyFill="1" applyBorder="1" applyAlignment="1">
      <alignment horizontal="left" vertical="center" shrinkToFit="1"/>
    </xf>
    <xf numFmtId="0" fontId="19" fillId="3" borderId="39" xfId="0" applyFont="1" applyFill="1" applyBorder="1" applyAlignment="1">
      <alignment horizontal="right" vertical="center" shrinkToFit="1"/>
    </xf>
    <xf numFmtId="188" fontId="19" fillId="3" borderId="28" xfId="0" applyNumberFormat="1" applyFont="1" applyFill="1" applyBorder="1" applyAlignment="1">
      <alignment horizontal="left" vertical="center" shrinkToFit="1"/>
    </xf>
    <xf numFmtId="0" fontId="0" fillId="3" borderId="16" xfId="0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186" fontId="19" fillId="3" borderId="17" xfId="0" applyNumberFormat="1" applyFont="1" applyFill="1" applyBorder="1" applyAlignment="1">
      <alignment vertical="center" shrinkToFit="1"/>
    </xf>
    <xf numFmtId="0" fontId="19" fillId="3" borderId="35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vertical="center" shrinkToFit="1"/>
    </xf>
    <xf numFmtId="0" fontId="19" fillId="3" borderId="27" xfId="0" applyFont="1" applyFill="1" applyBorder="1" applyAlignment="1">
      <alignment horizontal="left" vertical="center" shrinkToFit="1"/>
    </xf>
    <xf numFmtId="0" fontId="19" fillId="3" borderId="27" xfId="0" applyFont="1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shrinkToFit="1"/>
    </xf>
    <xf numFmtId="0" fontId="18" fillId="3" borderId="10" xfId="0" applyFont="1" applyFill="1" applyBorder="1" applyAlignment="1">
      <alignment shrinkToFit="1"/>
    </xf>
    <xf numFmtId="0" fontId="18" fillId="3" borderId="11" xfId="0" applyFont="1" applyFill="1" applyBorder="1" applyAlignment="1">
      <alignment shrinkToFit="1"/>
    </xf>
    <xf numFmtId="0" fontId="19" fillId="3" borderId="35" xfId="0" applyFont="1" applyFill="1" applyBorder="1" applyAlignment="1">
      <alignment vertical="center" shrinkToFit="1"/>
    </xf>
    <xf numFmtId="0" fontId="19" fillId="3" borderId="27" xfId="0" applyFont="1" applyFill="1" applyBorder="1" applyAlignment="1">
      <alignment vertical="center" shrinkToFit="1"/>
    </xf>
    <xf numFmtId="0" fontId="19" fillId="3" borderId="28" xfId="0" applyNumberFormat="1" applyFont="1" applyFill="1" applyBorder="1" applyAlignment="1">
      <alignment horizontal="center" vertical="center" shrinkToFit="1"/>
    </xf>
    <xf numFmtId="0" fontId="19" fillId="3" borderId="28" xfId="0" applyFont="1" applyFill="1" applyBorder="1" applyAlignment="1">
      <alignment horizontal="center" vertical="center" shrinkToFit="1"/>
    </xf>
    <xf numFmtId="0" fontId="19" fillId="3" borderId="39" xfId="0" applyFont="1" applyFill="1" applyBorder="1" applyAlignment="1">
      <alignment vertical="center" shrinkToFit="1"/>
    </xf>
    <xf numFmtId="0" fontId="19" fillId="3" borderId="28" xfId="0" applyFont="1" applyFill="1" applyBorder="1" applyAlignment="1">
      <alignment vertical="center" shrinkToFit="1"/>
    </xf>
    <xf numFmtId="0" fontId="19" fillId="3" borderId="39" xfId="0" applyFont="1" applyFill="1" applyBorder="1" applyAlignment="1">
      <alignment horizontal="left" vertical="center" shrinkToFit="1"/>
    </xf>
    <xf numFmtId="0" fontId="18" fillId="3" borderId="1" xfId="0" applyFont="1" applyFill="1" applyBorder="1" applyAlignment="1">
      <alignment shrinkToFit="1"/>
    </xf>
    <xf numFmtId="0" fontId="18" fillId="3" borderId="2" xfId="0" applyFont="1" applyFill="1" applyBorder="1" applyAlignment="1">
      <alignment shrinkToFit="1"/>
    </xf>
    <xf numFmtId="0" fontId="18" fillId="3" borderId="3" xfId="0" applyFont="1" applyFill="1" applyBorder="1" applyAlignment="1">
      <alignment shrinkToFit="1"/>
    </xf>
    <xf numFmtId="188" fontId="19" fillId="3" borderId="17" xfId="0" applyNumberFormat="1" applyFont="1" applyFill="1" applyBorder="1" applyAlignment="1">
      <alignment horizontal="left" vertical="center" shrinkToFit="1"/>
    </xf>
    <xf numFmtId="0" fontId="19" fillId="3" borderId="40" xfId="0" applyFont="1" applyFill="1" applyBorder="1" applyAlignment="1">
      <alignment vertical="center" shrinkToFit="1"/>
    </xf>
    <xf numFmtId="0" fontId="19" fillId="3" borderId="16" xfId="0" applyFont="1" applyFill="1" applyBorder="1" applyAlignment="1">
      <alignment vertical="center" shrinkToFit="1"/>
    </xf>
    <xf numFmtId="0" fontId="19" fillId="3" borderId="17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19" fillId="3" borderId="41" xfId="0" applyFont="1" applyFill="1" applyBorder="1" applyAlignment="1">
      <alignment vertical="center" shrinkToFit="1"/>
    </xf>
    <xf numFmtId="0" fontId="19" fillId="3" borderId="42" xfId="0" applyNumberFormat="1" applyFont="1" applyFill="1" applyBorder="1" applyAlignment="1">
      <alignment horizontal="center" vertical="center" shrinkToFit="1"/>
    </xf>
    <xf numFmtId="188" fontId="19" fillId="3" borderId="42" xfId="0" applyNumberFormat="1" applyFont="1" applyFill="1" applyBorder="1" applyAlignment="1">
      <alignment horizontal="left" vertical="center" shrinkToFit="1"/>
    </xf>
    <xf numFmtId="0" fontId="19" fillId="3" borderId="42" xfId="0" applyFont="1" applyFill="1" applyBorder="1" applyAlignment="1">
      <alignment vertical="center" shrinkToFit="1"/>
    </xf>
    <xf numFmtId="0" fontId="19" fillId="3" borderId="43" xfId="0" applyFont="1" applyFill="1" applyBorder="1" applyAlignment="1">
      <alignment vertical="center" shrinkToFit="1"/>
    </xf>
    <xf numFmtId="0" fontId="18" fillId="3" borderId="1" xfId="0" applyFont="1" applyFill="1" applyBorder="1" applyAlignment="1">
      <alignment vertical="center" shrinkToFit="1"/>
    </xf>
    <xf numFmtId="0" fontId="18" fillId="3" borderId="2" xfId="0" applyFont="1" applyFill="1" applyBorder="1" applyAlignment="1">
      <alignment vertical="center" shrinkToFit="1"/>
    </xf>
    <xf numFmtId="0" fontId="18" fillId="3" borderId="3" xfId="0" applyFont="1" applyFill="1" applyBorder="1" applyAlignment="1">
      <alignment vertical="center" shrinkToFit="1"/>
    </xf>
    <xf numFmtId="186" fontId="19" fillId="3" borderId="44" xfId="0" applyNumberFormat="1" applyFont="1" applyFill="1" applyBorder="1" applyAlignment="1">
      <alignment vertical="center" shrinkToFit="1"/>
    </xf>
    <xf numFmtId="186" fontId="19" fillId="3" borderId="45" xfId="0" applyNumberFormat="1" applyFont="1" applyFill="1" applyBorder="1" applyAlignment="1">
      <alignment vertical="center" shrinkToFit="1"/>
    </xf>
    <xf numFmtId="0" fontId="19" fillId="3" borderId="46" xfId="0" applyNumberFormat="1" applyFont="1" applyFill="1" applyBorder="1" applyAlignment="1">
      <alignment horizontal="center" vertical="center" shrinkToFit="1"/>
    </xf>
    <xf numFmtId="0" fontId="19" fillId="3" borderId="16" xfId="0" applyFont="1" applyFill="1" applyBorder="1" applyAlignment="1">
      <alignment horizontal="right" vertical="center" shrinkToFit="1"/>
    </xf>
    <xf numFmtId="0" fontId="19" fillId="3" borderId="17" xfId="0" applyFont="1" applyFill="1" applyBorder="1" applyAlignment="1">
      <alignment horizontal="left" vertical="center" shrinkToFit="1"/>
    </xf>
    <xf numFmtId="0" fontId="6" fillId="3" borderId="17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vertical="center"/>
    </xf>
    <xf numFmtId="0" fontId="0" fillId="3" borderId="23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15" fillId="3" borderId="47" xfId="0" applyFont="1" applyFill="1" applyBorder="1" applyAlignment="1">
      <alignment horizontal="center" vertical="center" shrinkToFit="1"/>
    </xf>
    <xf numFmtId="0" fontId="15" fillId="3" borderId="48" xfId="0" applyFont="1" applyFill="1" applyBorder="1" applyAlignment="1">
      <alignment horizontal="center" vertical="center" shrinkToFit="1"/>
    </xf>
    <xf numFmtId="0" fontId="15" fillId="3" borderId="49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 shrinkToFit="1"/>
    </xf>
    <xf numFmtId="0" fontId="0" fillId="3" borderId="32" xfId="0" applyFill="1" applyBorder="1" applyAlignment="1">
      <alignment vertical="center" shrinkToFit="1"/>
    </xf>
    <xf numFmtId="0" fontId="0" fillId="3" borderId="32" xfId="0" applyFill="1" applyBorder="1" applyAlignment="1">
      <alignment vertical="center"/>
    </xf>
    <xf numFmtId="0" fontId="15" fillId="3" borderId="50" xfId="0" applyFont="1" applyFill="1" applyBorder="1" applyAlignment="1">
      <alignment vertical="center" shrinkToFit="1"/>
    </xf>
    <xf numFmtId="0" fontId="0" fillId="3" borderId="17" xfId="0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 shrinkToFit="1"/>
    </xf>
    <xf numFmtId="0" fontId="6" fillId="3" borderId="22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shrinkToFit="1"/>
    </xf>
    <xf numFmtId="0" fontId="15" fillId="3" borderId="51" xfId="0" applyFont="1" applyFill="1" applyBorder="1" applyAlignment="1">
      <alignment horizontal="center" vertical="center" shrinkToFit="1"/>
    </xf>
    <xf numFmtId="0" fontId="15" fillId="3" borderId="52" xfId="0" applyFont="1" applyFill="1" applyBorder="1" applyAlignment="1">
      <alignment horizontal="center" vertical="center" shrinkToFit="1"/>
    </xf>
    <xf numFmtId="0" fontId="0" fillId="3" borderId="19" xfId="0" applyFill="1" applyBorder="1" applyAlignment="1">
      <alignment vertical="center"/>
    </xf>
    <xf numFmtId="0" fontId="0" fillId="3" borderId="21" xfId="0" applyFill="1" applyBorder="1" applyAlignment="1">
      <alignment vertical="center" shrinkToFit="1"/>
    </xf>
    <xf numFmtId="0" fontId="0" fillId="3" borderId="20" xfId="0" applyFill="1" applyBorder="1" applyAlignment="1">
      <alignment vertical="center" shrinkToFit="1"/>
    </xf>
    <xf numFmtId="0" fontId="0" fillId="3" borderId="23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19" fillId="3" borderId="0" xfId="0" applyNumberFormat="1" applyFont="1" applyFill="1" applyBorder="1" applyAlignment="1">
      <alignment horizontal="left" vertical="center" shrinkToFit="1"/>
    </xf>
    <xf numFmtId="0" fontId="19" fillId="3" borderId="27" xfId="0" applyNumberFormat="1" applyFont="1" applyFill="1" applyBorder="1" applyAlignment="1">
      <alignment horizontal="left" vertical="center" shrinkToFit="1"/>
    </xf>
    <xf numFmtId="193" fontId="19" fillId="3" borderId="27" xfId="0" applyNumberFormat="1" applyFont="1" applyFill="1" applyBorder="1" applyAlignment="1">
      <alignment horizontal="left" vertical="center" shrinkToFit="1"/>
    </xf>
    <xf numFmtId="0" fontId="0" fillId="3" borderId="25" xfId="0" applyFill="1" applyBorder="1" applyAlignment="1">
      <alignment vertical="center" shrinkToFit="1"/>
    </xf>
    <xf numFmtId="0" fontId="0" fillId="3" borderId="27" xfId="0" applyFill="1" applyBorder="1" applyAlignment="1">
      <alignment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0" fillId="3" borderId="50" xfId="0" applyFill="1" applyBorder="1" applyAlignment="1">
      <alignment vertical="center"/>
    </xf>
    <xf numFmtId="186" fontId="19" fillId="3" borderId="42" xfId="0" applyNumberFormat="1" applyFont="1" applyFill="1" applyBorder="1" applyAlignment="1">
      <alignment vertical="center" shrinkToFit="1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 shrinkToFit="1"/>
    </xf>
    <xf numFmtId="0" fontId="19" fillId="3" borderId="43" xfId="0" applyFont="1" applyFill="1" applyBorder="1" applyAlignment="1">
      <alignment horizontal="center" vertical="center" shrinkToFit="1"/>
    </xf>
    <xf numFmtId="0" fontId="22" fillId="2" borderId="53" xfId="0" applyFont="1" applyFill="1" applyBorder="1" applyAlignment="1">
      <alignment horizontal="center" vertical="center" shrinkToFit="1"/>
    </xf>
    <xf numFmtId="0" fontId="13" fillId="2" borderId="54" xfId="0" applyFont="1" applyFill="1" applyBorder="1" applyAlignment="1">
      <alignment horizontal="center" vertical="center" shrinkToFit="1"/>
    </xf>
    <xf numFmtId="0" fontId="13" fillId="2" borderId="53" xfId="0" applyFont="1" applyFill="1" applyBorder="1" applyAlignment="1">
      <alignment horizontal="center" vertical="center" shrinkToFit="1"/>
    </xf>
    <xf numFmtId="0" fontId="13" fillId="2" borderId="55" xfId="0" applyFont="1" applyFill="1" applyBorder="1" applyAlignment="1">
      <alignment horizontal="center" vertical="center" shrinkToFit="1"/>
    </xf>
    <xf numFmtId="0" fontId="22" fillId="2" borderId="55" xfId="0" applyFont="1" applyFill="1" applyBorder="1" applyAlignment="1">
      <alignment horizontal="center" vertical="center" shrinkToFit="1"/>
    </xf>
    <xf numFmtId="0" fontId="22" fillId="2" borderId="54" xfId="0" applyFont="1" applyFill="1" applyBorder="1" applyAlignment="1">
      <alignment horizontal="center" vertical="center" shrinkToFit="1"/>
    </xf>
    <xf numFmtId="0" fontId="19" fillId="3" borderId="42" xfId="0" applyFont="1" applyFill="1" applyBorder="1" applyAlignment="1">
      <alignment horizontal="center" vertical="center" shrinkToFit="1"/>
    </xf>
    <xf numFmtId="0" fontId="19" fillId="3" borderId="46" xfId="0" applyFont="1" applyFill="1" applyBorder="1" applyAlignment="1">
      <alignment horizontal="center" vertical="center" shrinkToFit="1"/>
    </xf>
    <xf numFmtId="0" fontId="13" fillId="3" borderId="41" xfId="0" applyFont="1" applyFill="1" applyBorder="1" applyAlignment="1">
      <alignment horizontal="center" vertical="center" shrinkToFit="1"/>
    </xf>
    <xf numFmtId="0" fontId="13" fillId="3" borderId="42" xfId="0" applyFont="1" applyFill="1" applyBorder="1" applyAlignment="1">
      <alignment horizontal="center" vertical="center" shrinkToFit="1"/>
    </xf>
    <xf numFmtId="0" fontId="13" fillId="3" borderId="46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18" fillId="3" borderId="10" xfId="0" applyFont="1" applyFill="1" applyBorder="1" applyAlignment="1">
      <alignment horizontal="center" shrinkToFit="1"/>
    </xf>
    <xf numFmtId="0" fontId="18" fillId="3" borderId="11" xfId="0" applyFont="1" applyFill="1" applyBorder="1" applyAlignment="1">
      <alignment horizontal="center" shrinkToFit="1"/>
    </xf>
    <xf numFmtId="0" fontId="19" fillId="3" borderId="41" xfId="0" applyFont="1" applyFill="1" applyBorder="1" applyAlignment="1">
      <alignment horizontal="center" vertical="center" shrinkToFit="1"/>
    </xf>
    <xf numFmtId="0" fontId="19" fillId="3" borderId="56" xfId="0" applyFont="1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horizontal="center" shrinkToFi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9" fillId="3" borderId="59" xfId="0" applyFont="1" applyFill="1" applyBorder="1" applyAlignment="1">
      <alignment horizontal="center" vertical="center" shrinkToFit="1"/>
    </xf>
    <xf numFmtId="0" fontId="19" fillId="3" borderId="60" xfId="0" applyFont="1" applyFill="1" applyBorder="1" applyAlignment="1">
      <alignment horizontal="center" vertical="center" shrinkToFit="1"/>
    </xf>
    <xf numFmtId="0" fontId="19" fillId="3" borderId="61" xfId="0" applyFont="1" applyFill="1" applyBorder="1" applyAlignment="1">
      <alignment horizontal="center" vertical="center" shrinkToFit="1"/>
    </xf>
    <xf numFmtId="0" fontId="19" fillId="3" borderId="62" xfId="0" applyFont="1" applyFill="1" applyBorder="1" applyAlignment="1">
      <alignment horizontal="center" vertical="center" shrinkToFit="1"/>
    </xf>
    <xf numFmtId="0" fontId="19" fillId="3" borderId="63" xfId="0" applyFont="1" applyFill="1" applyBorder="1" applyAlignment="1">
      <alignment horizontal="center" vertical="center" shrinkToFit="1"/>
    </xf>
    <xf numFmtId="0" fontId="19" fillId="3" borderId="64" xfId="0" applyFont="1" applyFill="1" applyBorder="1" applyAlignment="1">
      <alignment horizontal="center" vertical="center" shrinkToFit="1"/>
    </xf>
    <xf numFmtId="0" fontId="19" fillId="3" borderId="65" xfId="0" applyFont="1" applyFill="1" applyBorder="1" applyAlignment="1">
      <alignment horizontal="center" vertical="center" shrinkToFit="1"/>
    </xf>
    <xf numFmtId="0" fontId="19" fillId="3" borderId="66" xfId="0" applyFont="1" applyFill="1" applyBorder="1" applyAlignment="1">
      <alignment horizontal="center" vertical="center" shrinkToFit="1"/>
    </xf>
    <xf numFmtId="0" fontId="19" fillId="3" borderId="67" xfId="0" applyFont="1" applyFill="1" applyBorder="1" applyAlignment="1">
      <alignment horizontal="center" vertical="center" shrinkToFit="1"/>
    </xf>
    <xf numFmtId="189" fontId="17" fillId="3" borderId="40" xfId="0" applyNumberFormat="1" applyFont="1" applyFill="1" applyBorder="1" applyAlignment="1">
      <alignment horizontal="center" vertical="center" shrinkToFit="1"/>
    </xf>
    <xf numFmtId="189" fontId="17" fillId="3" borderId="17" xfId="0" applyNumberFormat="1" applyFont="1" applyFill="1" applyBorder="1" applyAlignment="1">
      <alignment horizontal="center" vertical="center" shrinkToFit="1"/>
    </xf>
    <xf numFmtId="189" fontId="17" fillId="3" borderId="44" xfId="0" applyNumberFormat="1" applyFont="1" applyFill="1" applyBorder="1" applyAlignment="1">
      <alignment horizontal="center" vertical="center" shrinkToFit="1"/>
    </xf>
    <xf numFmtId="189" fontId="17" fillId="3" borderId="35" xfId="0" applyNumberFormat="1" applyFont="1" applyFill="1" applyBorder="1" applyAlignment="1">
      <alignment horizontal="center" vertical="center" shrinkToFit="1"/>
    </xf>
    <xf numFmtId="189" fontId="17" fillId="3" borderId="0" xfId="0" applyNumberFormat="1" applyFont="1" applyFill="1" applyBorder="1" applyAlignment="1">
      <alignment horizontal="center" vertical="center" shrinkToFit="1"/>
    </xf>
    <xf numFmtId="189" fontId="17" fillId="3" borderId="45" xfId="0" applyNumberFormat="1" applyFont="1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 shrinkToFit="1"/>
    </xf>
    <xf numFmtId="0" fontId="19" fillId="2" borderId="69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70" xfId="0" applyFont="1" applyFill="1" applyBorder="1" applyAlignment="1">
      <alignment horizontal="center" vertical="center" shrinkToFit="1"/>
    </xf>
    <xf numFmtId="0" fontId="19" fillId="2" borderId="71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190" fontId="16" fillId="3" borderId="41" xfId="0" applyNumberFormat="1" applyFont="1" applyFill="1" applyBorder="1" applyAlignment="1">
      <alignment horizontal="right" vertical="center" shrinkToFit="1"/>
    </xf>
    <xf numFmtId="190" fontId="16" fillId="3" borderId="42" xfId="0" applyNumberFormat="1" applyFont="1" applyFill="1" applyBorder="1" applyAlignment="1">
      <alignment horizontal="right" vertical="center" shrinkToFit="1"/>
    </xf>
    <xf numFmtId="191" fontId="16" fillId="3" borderId="42" xfId="0" applyNumberFormat="1" applyFont="1" applyFill="1" applyBorder="1" applyAlignment="1">
      <alignment horizontal="left" vertical="center" shrinkToFit="1"/>
    </xf>
    <xf numFmtId="191" fontId="16" fillId="3" borderId="46" xfId="0" applyNumberFormat="1" applyFont="1" applyFill="1" applyBorder="1" applyAlignment="1">
      <alignment horizontal="left" vertical="center" shrinkToFit="1"/>
    </xf>
    <xf numFmtId="0" fontId="15" fillId="2" borderId="68" xfId="0" applyFont="1" applyFill="1" applyBorder="1" applyAlignment="1">
      <alignment horizontal="center" vertical="center" shrinkToFit="1"/>
    </xf>
    <xf numFmtId="0" fontId="15" fillId="2" borderId="69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70" xfId="0" applyFont="1" applyFill="1" applyBorder="1" applyAlignment="1">
      <alignment horizontal="center" vertical="center" shrinkToFit="1"/>
    </xf>
    <xf numFmtId="0" fontId="15" fillId="2" borderId="71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9" fillId="3" borderId="18" xfId="0" applyFont="1" applyFill="1" applyBorder="1" applyAlignment="1">
      <alignment horizontal="center" vertical="center" shrinkToFit="1"/>
    </xf>
    <xf numFmtId="0" fontId="19" fillId="3" borderId="19" xfId="0" applyFont="1" applyFill="1" applyBorder="1" applyAlignment="1">
      <alignment horizontal="center" vertical="center" shrinkToFit="1"/>
    </xf>
    <xf numFmtId="190" fontId="16" fillId="3" borderId="38" xfId="0" applyNumberFormat="1" applyFont="1" applyFill="1" applyBorder="1" applyAlignment="1">
      <alignment horizontal="right" vertical="center" shrinkToFit="1"/>
    </xf>
    <xf numFmtId="190" fontId="16" fillId="3" borderId="28" xfId="0" applyNumberFormat="1" applyFont="1" applyFill="1" applyBorder="1" applyAlignment="1">
      <alignment horizontal="right" vertical="center" shrinkToFit="1"/>
    </xf>
    <xf numFmtId="191" fontId="16" fillId="3" borderId="28" xfId="0" applyNumberFormat="1" applyFont="1" applyFill="1" applyBorder="1" applyAlignment="1">
      <alignment horizontal="left" vertical="center" shrinkToFit="1"/>
    </xf>
    <xf numFmtId="191" fontId="16" fillId="3" borderId="72" xfId="0" applyNumberFormat="1" applyFont="1" applyFill="1" applyBorder="1" applyAlignment="1">
      <alignment horizontal="left" vertical="center" shrinkToFit="1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73" xfId="0" applyFont="1" applyFill="1" applyBorder="1" applyAlignment="1">
      <alignment horizontal="center" vertical="center" shrinkToFit="1"/>
    </xf>
    <xf numFmtId="0" fontId="19" fillId="3" borderId="74" xfId="0" applyFont="1" applyFill="1" applyBorder="1" applyAlignment="1">
      <alignment horizontal="center" vertical="center" shrinkToFit="1"/>
    </xf>
    <xf numFmtId="0" fontId="19" fillId="3" borderId="75" xfId="0" applyFont="1" applyFill="1" applyBorder="1" applyAlignment="1">
      <alignment horizontal="center" vertical="center" shrinkToFit="1"/>
    </xf>
    <xf numFmtId="0" fontId="19" fillId="3" borderId="76" xfId="0" applyFont="1" applyFill="1" applyBorder="1" applyAlignment="1">
      <alignment horizontal="center" vertical="center" shrinkToFit="1"/>
    </xf>
    <xf numFmtId="0" fontId="19" fillId="3" borderId="77" xfId="0" applyFont="1" applyFill="1" applyBorder="1" applyAlignment="1">
      <alignment horizontal="center" vertical="center" shrinkToFit="1"/>
    </xf>
    <xf numFmtId="0" fontId="19" fillId="3" borderId="44" xfId="0" applyFont="1" applyFill="1" applyBorder="1" applyAlignment="1">
      <alignment horizontal="center" vertical="center" shrinkToFit="1"/>
    </xf>
    <xf numFmtId="0" fontId="19" fillId="3" borderId="45" xfId="0" applyFont="1" applyFill="1" applyBorder="1" applyAlignment="1">
      <alignment horizontal="center" vertical="center" shrinkToFit="1"/>
    </xf>
    <xf numFmtId="0" fontId="19" fillId="3" borderId="72" xfId="0" applyFont="1" applyFill="1" applyBorder="1" applyAlignment="1">
      <alignment horizontal="center" vertical="center" shrinkToFit="1"/>
    </xf>
    <xf numFmtId="190" fontId="16" fillId="3" borderId="35" xfId="0" applyNumberFormat="1" applyFont="1" applyFill="1" applyBorder="1" applyAlignment="1">
      <alignment horizontal="right" vertical="center" shrinkToFit="1"/>
    </xf>
    <xf numFmtId="190" fontId="16" fillId="3" borderId="0" xfId="0" applyNumberFormat="1" applyFont="1" applyFill="1" applyBorder="1" applyAlignment="1">
      <alignment horizontal="right" vertical="center" shrinkToFit="1"/>
    </xf>
    <xf numFmtId="191" fontId="16" fillId="3" borderId="0" xfId="0" applyNumberFormat="1" applyFont="1" applyFill="1" applyBorder="1" applyAlignment="1">
      <alignment horizontal="left" vertical="center" shrinkToFit="1"/>
    </xf>
    <xf numFmtId="191" fontId="16" fillId="3" borderId="45" xfId="0" applyNumberFormat="1" applyFont="1" applyFill="1" applyBorder="1" applyAlignment="1">
      <alignment horizontal="left" vertical="center" shrinkToFit="1"/>
    </xf>
    <xf numFmtId="0" fontId="19" fillId="3" borderId="37" xfId="0" applyFont="1" applyFill="1" applyBorder="1" applyAlignment="1">
      <alignment horizontal="center" vertical="center" shrinkToFit="1"/>
    </xf>
    <xf numFmtId="0" fontId="19" fillId="3" borderId="36" xfId="0" applyFont="1" applyFill="1" applyBorder="1" applyAlignment="1">
      <alignment horizontal="center" vertical="center" shrinkToFit="1"/>
    </xf>
    <xf numFmtId="0" fontId="19" fillId="3" borderId="58" xfId="0" applyFont="1" applyFill="1" applyBorder="1" applyAlignment="1">
      <alignment horizontal="center" vertical="center" shrinkToFit="1"/>
    </xf>
    <xf numFmtId="0" fontId="14" fillId="3" borderId="57" xfId="0" applyFont="1" applyFill="1" applyBorder="1" applyAlignment="1">
      <alignment horizontal="center" vertical="center" shrinkToFit="1"/>
    </xf>
    <xf numFmtId="0" fontId="14" fillId="3" borderId="36" xfId="0" applyFont="1" applyFill="1" applyBorder="1" applyAlignment="1">
      <alignment horizontal="center" vertical="center" shrinkToFit="1"/>
    </xf>
    <xf numFmtId="0" fontId="14" fillId="3" borderId="58" xfId="0" applyFont="1" applyFill="1" applyBorder="1" applyAlignment="1">
      <alignment horizontal="center" vertical="center" shrinkToFit="1"/>
    </xf>
    <xf numFmtId="0" fontId="19" fillId="3" borderId="78" xfId="0" applyFont="1" applyFill="1" applyBorder="1" applyAlignment="1">
      <alignment horizontal="center" vertical="center" shrinkToFit="1"/>
    </xf>
    <xf numFmtId="0" fontId="19" fillId="3" borderId="79" xfId="0" applyFont="1" applyFill="1" applyBorder="1" applyAlignment="1">
      <alignment horizontal="center" vertical="center" shrinkToFit="1"/>
    </xf>
    <xf numFmtId="0" fontId="19" fillId="3" borderId="80" xfId="0" applyFont="1" applyFill="1" applyBorder="1" applyAlignment="1">
      <alignment horizontal="center" vertical="center" shrinkToFit="1"/>
    </xf>
    <xf numFmtId="0" fontId="19" fillId="3" borderId="81" xfId="0" applyFont="1" applyFill="1" applyBorder="1" applyAlignment="1">
      <alignment horizontal="center" vertical="center" shrinkToFit="1"/>
    </xf>
    <xf numFmtId="0" fontId="19" fillId="3" borderId="82" xfId="0" applyFont="1" applyFill="1" applyBorder="1" applyAlignment="1">
      <alignment horizontal="center" vertical="center" shrinkToFit="1"/>
    </xf>
    <xf numFmtId="0" fontId="19" fillId="3" borderId="83" xfId="0" applyNumberFormat="1" applyFont="1" applyFill="1" applyBorder="1" applyAlignment="1">
      <alignment horizontal="center" vertical="center" shrinkToFit="1"/>
    </xf>
    <xf numFmtId="0" fontId="19" fillId="3" borderId="19" xfId="0" applyNumberFormat="1" applyFont="1" applyFill="1" applyBorder="1" applyAlignment="1">
      <alignment horizontal="center" vertical="center" shrinkToFit="1"/>
    </xf>
    <xf numFmtId="0" fontId="19" fillId="3" borderId="29" xfId="0" applyNumberFormat="1" applyFont="1" applyFill="1" applyBorder="1" applyAlignment="1">
      <alignment horizontal="center" vertical="center" shrinkToFit="1"/>
    </xf>
    <xf numFmtId="0" fontId="19" fillId="3" borderId="83" xfId="0" applyFont="1" applyFill="1" applyBorder="1" applyAlignment="1">
      <alignment horizontal="center" vertical="center" shrinkToFit="1"/>
    </xf>
    <xf numFmtId="189" fontId="17" fillId="3" borderId="57" xfId="0" applyNumberFormat="1" applyFont="1" applyFill="1" applyBorder="1" applyAlignment="1">
      <alignment horizontal="center" vertical="center" shrinkToFit="1"/>
    </xf>
    <xf numFmtId="189" fontId="17" fillId="3" borderId="36" xfId="0" applyNumberFormat="1" applyFont="1" applyFill="1" applyBorder="1" applyAlignment="1">
      <alignment horizontal="center" vertical="center" shrinkToFit="1"/>
    </xf>
    <xf numFmtId="189" fontId="17" fillId="3" borderId="58" xfId="0" applyNumberFormat="1" applyFont="1" applyFill="1" applyBorder="1" applyAlignment="1">
      <alignment horizontal="center" vertical="center" shrinkToFit="1"/>
    </xf>
    <xf numFmtId="0" fontId="12" fillId="3" borderId="57" xfId="0" applyFont="1" applyFill="1" applyBorder="1" applyAlignment="1">
      <alignment horizontal="left" vertical="center" shrinkToFit="1"/>
    </xf>
    <xf numFmtId="0" fontId="12" fillId="3" borderId="58" xfId="0" applyFont="1" applyFill="1" applyBorder="1" applyAlignment="1">
      <alignment horizontal="left" vertical="center" shrinkToFit="1"/>
    </xf>
    <xf numFmtId="0" fontId="12" fillId="3" borderId="41" xfId="0" applyFont="1" applyFill="1" applyBorder="1" applyAlignment="1">
      <alignment horizontal="left" vertical="center" shrinkToFit="1"/>
    </xf>
    <xf numFmtId="0" fontId="12" fillId="3" borderId="46" xfId="0" applyFont="1" applyFill="1" applyBorder="1" applyAlignment="1">
      <alignment horizontal="left" vertical="center" shrinkToFit="1"/>
    </xf>
    <xf numFmtId="0" fontId="19" fillId="3" borderId="57" xfId="0" applyFont="1" applyFill="1" applyBorder="1" applyAlignment="1">
      <alignment horizontal="center" vertical="center" shrinkToFit="1"/>
    </xf>
    <xf numFmtId="0" fontId="19" fillId="3" borderId="84" xfId="0" applyFont="1" applyFill="1" applyBorder="1" applyAlignment="1">
      <alignment horizontal="center" vertical="center" shrinkToFit="1"/>
    </xf>
    <xf numFmtId="189" fontId="14" fillId="3" borderId="40" xfId="0" applyNumberFormat="1" applyFont="1" applyFill="1" applyBorder="1" applyAlignment="1">
      <alignment horizontal="center" vertical="center" shrinkToFit="1"/>
    </xf>
    <xf numFmtId="189" fontId="14" fillId="3" borderId="17" xfId="0" applyNumberFormat="1" applyFont="1" applyFill="1" applyBorder="1" applyAlignment="1">
      <alignment horizontal="center" vertical="center" shrinkToFit="1"/>
    </xf>
    <xf numFmtId="189" fontId="14" fillId="3" borderId="44" xfId="0" applyNumberFormat="1" applyFont="1" applyFill="1" applyBorder="1" applyAlignment="1">
      <alignment horizontal="center" vertical="center" shrinkToFit="1"/>
    </xf>
    <xf numFmtId="189" fontId="14" fillId="3" borderId="35" xfId="0" applyNumberFormat="1" applyFont="1" applyFill="1" applyBorder="1" applyAlignment="1">
      <alignment horizontal="center" vertical="center" shrinkToFit="1"/>
    </xf>
    <xf numFmtId="189" fontId="14" fillId="3" borderId="0" xfId="0" applyNumberFormat="1" applyFont="1" applyFill="1" applyBorder="1" applyAlignment="1">
      <alignment horizontal="center" vertical="center" shrinkToFit="1"/>
    </xf>
    <xf numFmtId="189" fontId="14" fillId="3" borderId="45" xfId="0" applyNumberFormat="1" applyFont="1" applyFill="1" applyBorder="1" applyAlignment="1">
      <alignment horizontal="center" vertical="center" shrinkToFit="1"/>
    </xf>
    <xf numFmtId="190" fontId="11" fillId="3" borderId="41" xfId="0" applyNumberFormat="1" applyFont="1" applyFill="1" applyBorder="1" applyAlignment="1">
      <alignment horizontal="right" vertical="center" shrinkToFit="1"/>
    </xf>
    <xf numFmtId="190" fontId="11" fillId="3" borderId="42" xfId="0" applyNumberFormat="1" applyFont="1" applyFill="1" applyBorder="1" applyAlignment="1">
      <alignment horizontal="right" vertical="center" shrinkToFit="1"/>
    </xf>
    <xf numFmtId="191" fontId="11" fillId="3" borderId="42" xfId="0" applyNumberFormat="1" applyFont="1" applyFill="1" applyBorder="1" applyAlignment="1">
      <alignment horizontal="left" vertical="center" shrinkToFit="1"/>
    </xf>
    <xf numFmtId="191" fontId="11" fillId="3" borderId="46" xfId="0" applyNumberFormat="1" applyFont="1" applyFill="1" applyBorder="1" applyAlignment="1">
      <alignment horizontal="left" vertical="center" shrinkToFit="1"/>
    </xf>
    <xf numFmtId="0" fontId="20" fillId="3" borderId="57" xfId="0" applyFont="1" applyFill="1" applyBorder="1" applyAlignment="1">
      <alignment horizontal="left" vertical="center" shrinkToFit="1"/>
    </xf>
    <xf numFmtId="0" fontId="20" fillId="3" borderId="58" xfId="0" applyFont="1" applyFill="1" applyBorder="1" applyAlignment="1">
      <alignment horizontal="left" vertical="center" shrinkToFit="1"/>
    </xf>
    <xf numFmtId="0" fontId="20" fillId="3" borderId="41" xfId="0" applyFont="1" applyFill="1" applyBorder="1" applyAlignment="1">
      <alignment horizontal="left" vertical="center" shrinkToFit="1"/>
    </xf>
    <xf numFmtId="0" fontId="20" fillId="3" borderId="46" xfId="0" applyFont="1" applyFill="1" applyBorder="1" applyAlignment="1">
      <alignment horizontal="left" vertical="center" shrinkToFit="1"/>
    </xf>
    <xf numFmtId="190" fontId="11" fillId="3" borderId="38" xfId="0" applyNumberFormat="1" applyFont="1" applyFill="1" applyBorder="1" applyAlignment="1">
      <alignment horizontal="right" vertical="center" shrinkToFit="1"/>
    </xf>
    <xf numFmtId="190" fontId="11" fillId="3" borderId="28" xfId="0" applyNumberFormat="1" applyFont="1" applyFill="1" applyBorder="1" applyAlignment="1">
      <alignment horizontal="right" vertical="center" shrinkToFit="1"/>
    </xf>
    <xf numFmtId="191" fontId="11" fillId="3" borderId="28" xfId="0" applyNumberFormat="1" applyFont="1" applyFill="1" applyBorder="1" applyAlignment="1">
      <alignment horizontal="left" vertical="center" shrinkToFit="1"/>
    </xf>
    <xf numFmtId="191" fontId="11" fillId="3" borderId="72" xfId="0" applyNumberFormat="1" applyFont="1" applyFill="1" applyBorder="1" applyAlignment="1">
      <alignment horizontal="left" vertical="center" shrinkToFit="1"/>
    </xf>
    <xf numFmtId="190" fontId="11" fillId="3" borderId="35" xfId="0" applyNumberFormat="1" applyFont="1" applyFill="1" applyBorder="1" applyAlignment="1">
      <alignment horizontal="right" vertical="center" shrinkToFit="1"/>
    </xf>
    <xf numFmtId="190" fontId="11" fillId="3" borderId="0" xfId="0" applyNumberFormat="1" applyFont="1" applyFill="1" applyBorder="1" applyAlignment="1">
      <alignment horizontal="right" vertical="center" shrinkToFit="1"/>
    </xf>
    <xf numFmtId="191" fontId="11" fillId="3" borderId="0" xfId="0" applyNumberFormat="1" applyFont="1" applyFill="1" applyBorder="1" applyAlignment="1">
      <alignment horizontal="left" vertical="center" shrinkToFit="1"/>
    </xf>
    <xf numFmtId="191" fontId="11" fillId="3" borderId="45" xfId="0" applyNumberFormat="1" applyFont="1" applyFill="1" applyBorder="1" applyAlignment="1">
      <alignment horizontal="left" vertical="center" shrinkToFit="1"/>
    </xf>
    <xf numFmtId="189" fontId="14" fillId="3" borderId="57" xfId="0" applyNumberFormat="1" applyFont="1" applyFill="1" applyBorder="1" applyAlignment="1">
      <alignment horizontal="center" vertical="center" shrinkToFit="1"/>
    </xf>
    <xf numFmtId="189" fontId="14" fillId="3" borderId="36" xfId="0" applyNumberFormat="1" applyFont="1" applyFill="1" applyBorder="1" applyAlignment="1">
      <alignment horizontal="center" vertical="center" shrinkToFit="1"/>
    </xf>
    <xf numFmtId="189" fontId="14" fillId="3" borderId="58" xfId="0" applyNumberFormat="1" applyFont="1" applyFill="1" applyBorder="1" applyAlignment="1">
      <alignment horizontal="center" vertical="center" shrinkToFit="1"/>
    </xf>
    <xf numFmtId="0" fontId="13" fillId="3" borderId="3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18" fillId="0" borderId="9" xfId="0" applyFont="1" applyBorder="1" applyAlignment="1">
      <alignment horizontal="center" shrinkToFit="1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0" fontId="15" fillId="2" borderId="7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38" fontId="17" fillId="3" borderId="40" xfId="17" applyFont="1" applyFill="1" applyBorder="1" applyAlignment="1">
      <alignment horizontal="center" vertical="center" shrinkToFit="1"/>
    </xf>
    <xf numFmtId="38" fontId="17" fillId="3" borderId="17" xfId="17" applyFont="1" applyFill="1" applyBorder="1" applyAlignment="1">
      <alignment horizontal="center" vertical="center" shrinkToFit="1"/>
    </xf>
    <xf numFmtId="38" fontId="17" fillId="3" borderId="44" xfId="17" applyFont="1" applyFill="1" applyBorder="1" applyAlignment="1">
      <alignment horizontal="center" vertical="center" shrinkToFit="1"/>
    </xf>
    <xf numFmtId="38" fontId="17" fillId="3" borderId="35" xfId="17" applyFont="1" applyFill="1" applyBorder="1" applyAlignment="1">
      <alignment horizontal="center" vertical="center" shrinkToFit="1"/>
    </xf>
    <xf numFmtId="38" fontId="17" fillId="3" borderId="0" xfId="17" applyFont="1" applyFill="1" applyBorder="1" applyAlignment="1">
      <alignment horizontal="center" vertical="center" shrinkToFit="1"/>
    </xf>
    <xf numFmtId="38" fontId="17" fillId="3" borderId="45" xfId="17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69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71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5" fillId="2" borderId="85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86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39" xfId="0" applyFont="1" applyFill="1" applyBorder="1" applyAlignment="1">
      <alignment horizontal="center" vertical="center" shrinkToFit="1"/>
    </xf>
    <xf numFmtId="0" fontId="15" fillId="2" borderId="28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15" fillId="2" borderId="69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71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23" fillId="3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7"/>
  <sheetViews>
    <sheetView tabSelected="1" workbookViewId="0" topLeftCell="A1">
      <selection activeCell="C5" sqref="C5:H5"/>
    </sheetView>
  </sheetViews>
  <sheetFormatPr defaultColWidth="8.796875" defaultRowHeight="9.75" customHeight="1"/>
  <cols>
    <col min="1" max="1" width="2" style="1" customWidth="1"/>
    <col min="2" max="2" width="9.5" style="1" customWidth="1"/>
    <col min="3" max="3" width="10.3984375" style="1" customWidth="1"/>
    <col min="4" max="24" width="1.8984375" style="1" customWidth="1"/>
    <col min="25" max="31" width="1.8984375" style="6" customWidth="1"/>
    <col min="32" max="36" width="1.8984375" style="1" customWidth="1"/>
    <col min="37" max="37" width="9" style="1" customWidth="1"/>
    <col min="38" max="38" width="9.5" style="1" customWidth="1"/>
    <col min="39" max="58" width="1.8984375" style="1" customWidth="1"/>
    <col min="59" max="59" width="1.59765625" style="1" customWidth="1"/>
    <col min="60" max="63" width="1.59765625" style="5" customWidth="1"/>
    <col min="64" max="66" width="2.3984375" style="5" hidden="1" customWidth="1"/>
    <col min="67" max="70" width="2.3984375" style="1" hidden="1" customWidth="1"/>
    <col min="71" max="16384" width="9" style="1" customWidth="1"/>
  </cols>
  <sheetData>
    <row r="1" spans="1:66" ht="14.25" customHeight="1">
      <c r="A1" s="35"/>
      <c r="B1" s="357" t="s">
        <v>60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27"/>
      <c r="BH1" s="27"/>
      <c r="BI1" s="27"/>
      <c r="BJ1" s="27"/>
      <c r="BK1" s="27"/>
      <c r="BN1" s="1"/>
    </row>
    <row r="2" spans="1:63" ht="7.5" customHeight="1" thickBot="1">
      <c r="A2" s="35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27"/>
      <c r="BF2" s="27"/>
      <c r="BG2" s="27"/>
      <c r="BH2" s="27"/>
      <c r="BI2" s="27"/>
      <c r="BJ2" s="27"/>
      <c r="BK2" s="27"/>
    </row>
    <row r="3" spans="1:66" ht="7.5" customHeight="1">
      <c r="A3" s="35"/>
      <c r="B3" s="189" t="s">
        <v>48</v>
      </c>
      <c r="C3" s="189" t="s">
        <v>395</v>
      </c>
      <c r="D3" s="189"/>
      <c r="E3" s="189"/>
      <c r="F3" s="189"/>
      <c r="G3" s="189"/>
      <c r="H3" s="189"/>
      <c r="I3" s="189" t="s">
        <v>400</v>
      </c>
      <c r="J3" s="189"/>
      <c r="K3" s="189"/>
      <c r="L3" s="189"/>
      <c r="M3" s="189"/>
      <c r="N3" s="189"/>
      <c r="O3" s="189"/>
      <c r="P3" s="189"/>
      <c r="Q3" s="189"/>
      <c r="R3" s="189"/>
      <c r="S3" s="45"/>
      <c r="T3" s="45"/>
      <c r="U3" s="189" t="s">
        <v>51</v>
      </c>
      <c r="V3" s="189"/>
      <c r="W3" s="189"/>
      <c r="X3" s="189"/>
      <c r="Y3" s="189" t="s">
        <v>395</v>
      </c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 t="s">
        <v>400</v>
      </c>
      <c r="AK3" s="189"/>
      <c r="AL3" s="189"/>
      <c r="AM3" s="27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1"/>
      <c r="BM3" s="1"/>
      <c r="BN3" s="1"/>
    </row>
    <row r="4" spans="1:66" ht="7.5" customHeight="1" thickBot="1">
      <c r="A4" s="35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45"/>
      <c r="T4" s="45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27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1"/>
      <c r="BM4" s="1"/>
      <c r="BN4" s="1"/>
    </row>
    <row r="5" spans="1:66" ht="15" customHeight="1">
      <c r="A5" s="35"/>
      <c r="B5" s="189" t="s">
        <v>396</v>
      </c>
      <c r="C5" s="188" t="s">
        <v>393</v>
      </c>
      <c r="D5" s="188"/>
      <c r="E5" s="188"/>
      <c r="F5" s="188"/>
      <c r="G5" s="188"/>
      <c r="H5" s="188"/>
      <c r="I5" s="188" t="s">
        <v>383</v>
      </c>
      <c r="J5" s="188"/>
      <c r="K5" s="188"/>
      <c r="L5" s="188"/>
      <c r="M5" s="188"/>
      <c r="N5" s="188"/>
      <c r="O5" s="188"/>
      <c r="P5" s="188"/>
      <c r="Q5" s="188"/>
      <c r="R5" s="188"/>
      <c r="S5" s="45"/>
      <c r="T5" s="45"/>
      <c r="U5" s="189" t="s">
        <v>396</v>
      </c>
      <c r="V5" s="189"/>
      <c r="W5" s="189"/>
      <c r="X5" s="189"/>
      <c r="Y5" s="188" t="s">
        <v>391</v>
      </c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 t="s">
        <v>439</v>
      </c>
      <c r="AK5" s="188"/>
      <c r="AL5" s="188"/>
      <c r="AM5" s="27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1"/>
      <c r="BM5" s="1"/>
      <c r="BN5" s="1"/>
    </row>
    <row r="6" spans="1:66" ht="15" customHeight="1" thickBot="1">
      <c r="A6" s="35"/>
      <c r="B6" s="185"/>
      <c r="C6" s="187" t="s">
        <v>382</v>
      </c>
      <c r="D6" s="187"/>
      <c r="E6" s="187"/>
      <c r="F6" s="187"/>
      <c r="G6" s="187"/>
      <c r="H6" s="187"/>
      <c r="I6" s="187" t="s">
        <v>384</v>
      </c>
      <c r="J6" s="187"/>
      <c r="K6" s="187"/>
      <c r="L6" s="187"/>
      <c r="M6" s="187"/>
      <c r="N6" s="187"/>
      <c r="O6" s="187"/>
      <c r="P6" s="187"/>
      <c r="Q6" s="187"/>
      <c r="R6" s="187"/>
      <c r="S6" s="45"/>
      <c r="T6" s="45"/>
      <c r="U6" s="185"/>
      <c r="V6" s="185"/>
      <c r="W6" s="185"/>
      <c r="X6" s="185"/>
      <c r="Y6" s="187" t="s">
        <v>392</v>
      </c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 t="s">
        <v>440</v>
      </c>
      <c r="AK6" s="187"/>
      <c r="AL6" s="187"/>
      <c r="AM6" s="27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"/>
      <c r="BM6" s="1"/>
      <c r="BN6" s="1"/>
    </row>
    <row r="7" spans="1:66" ht="15" customHeight="1">
      <c r="A7" s="35"/>
      <c r="B7" s="190" t="s">
        <v>397</v>
      </c>
      <c r="C7" s="186" t="s">
        <v>394</v>
      </c>
      <c r="D7" s="186"/>
      <c r="E7" s="186"/>
      <c r="F7" s="186"/>
      <c r="G7" s="186"/>
      <c r="H7" s="186"/>
      <c r="I7" s="186" t="s">
        <v>389</v>
      </c>
      <c r="J7" s="186"/>
      <c r="K7" s="186"/>
      <c r="L7" s="186"/>
      <c r="M7" s="186"/>
      <c r="N7" s="186"/>
      <c r="O7" s="186"/>
      <c r="P7" s="186"/>
      <c r="Q7" s="186"/>
      <c r="R7" s="186"/>
      <c r="S7" s="45"/>
      <c r="T7" s="45"/>
      <c r="U7" s="190" t="s">
        <v>397</v>
      </c>
      <c r="V7" s="190"/>
      <c r="W7" s="190"/>
      <c r="X7" s="190"/>
      <c r="Y7" s="186" t="s">
        <v>401</v>
      </c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 t="s">
        <v>403</v>
      </c>
      <c r="AK7" s="186"/>
      <c r="AL7" s="186"/>
      <c r="AM7" s="27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1"/>
      <c r="BM7" s="1"/>
      <c r="BN7" s="1"/>
    </row>
    <row r="8" spans="1:66" ht="15" customHeight="1" thickBot="1">
      <c r="A8" s="35"/>
      <c r="B8" s="190"/>
      <c r="C8" s="186" t="s">
        <v>388</v>
      </c>
      <c r="D8" s="186"/>
      <c r="E8" s="186"/>
      <c r="F8" s="186"/>
      <c r="G8" s="186"/>
      <c r="H8" s="186"/>
      <c r="I8" s="186" t="s">
        <v>390</v>
      </c>
      <c r="J8" s="186"/>
      <c r="K8" s="186"/>
      <c r="L8" s="186"/>
      <c r="M8" s="186"/>
      <c r="N8" s="186"/>
      <c r="O8" s="186"/>
      <c r="P8" s="186"/>
      <c r="Q8" s="186"/>
      <c r="R8" s="186"/>
      <c r="S8" s="45"/>
      <c r="T8" s="45"/>
      <c r="U8" s="190"/>
      <c r="V8" s="190"/>
      <c r="W8" s="190"/>
      <c r="X8" s="190"/>
      <c r="Y8" s="186" t="s">
        <v>402</v>
      </c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 t="s">
        <v>404</v>
      </c>
      <c r="AK8" s="186"/>
      <c r="AL8" s="186"/>
      <c r="AM8" s="27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1"/>
      <c r="BM8" s="1"/>
      <c r="BN8" s="1"/>
    </row>
    <row r="9" spans="1:66" ht="15" customHeight="1">
      <c r="A9" s="35"/>
      <c r="B9" s="189" t="s">
        <v>398</v>
      </c>
      <c r="C9" s="188" t="s">
        <v>429</v>
      </c>
      <c r="D9" s="188"/>
      <c r="E9" s="188"/>
      <c r="F9" s="188"/>
      <c r="G9" s="188"/>
      <c r="H9" s="188"/>
      <c r="I9" s="188" t="s">
        <v>433</v>
      </c>
      <c r="J9" s="188"/>
      <c r="K9" s="188"/>
      <c r="L9" s="188"/>
      <c r="M9" s="188"/>
      <c r="N9" s="188"/>
      <c r="O9" s="188"/>
      <c r="P9" s="188"/>
      <c r="Q9" s="188"/>
      <c r="R9" s="188"/>
      <c r="S9" s="45"/>
      <c r="T9" s="45"/>
      <c r="U9" s="189" t="s">
        <v>398</v>
      </c>
      <c r="V9" s="189"/>
      <c r="W9" s="189"/>
      <c r="X9" s="189"/>
      <c r="Y9" s="188" t="s">
        <v>417</v>
      </c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 t="s">
        <v>421</v>
      </c>
      <c r="AK9" s="188"/>
      <c r="AL9" s="188"/>
      <c r="AM9" s="27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1"/>
      <c r="BM9" s="1"/>
      <c r="BN9" s="1"/>
    </row>
    <row r="10" spans="1:66" ht="15" customHeight="1" thickBot="1">
      <c r="A10" s="35"/>
      <c r="B10" s="185"/>
      <c r="C10" s="187" t="s">
        <v>430</v>
      </c>
      <c r="D10" s="187"/>
      <c r="E10" s="187"/>
      <c r="F10" s="187"/>
      <c r="G10" s="187"/>
      <c r="H10" s="187"/>
      <c r="I10" s="187" t="s">
        <v>435</v>
      </c>
      <c r="J10" s="187"/>
      <c r="K10" s="187"/>
      <c r="L10" s="187"/>
      <c r="M10" s="187"/>
      <c r="N10" s="187"/>
      <c r="O10" s="187"/>
      <c r="P10" s="187"/>
      <c r="Q10" s="187"/>
      <c r="R10" s="187"/>
      <c r="S10" s="45"/>
      <c r="T10" s="45"/>
      <c r="U10" s="185"/>
      <c r="V10" s="185"/>
      <c r="W10" s="185"/>
      <c r="X10" s="185"/>
      <c r="Y10" s="187" t="s">
        <v>419</v>
      </c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 t="s">
        <v>423</v>
      </c>
      <c r="AK10" s="187"/>
      <c r="AL10" s="187"/>
      <c r="AM10" s="27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1"/>
      <c r="BM10" s="1"/>
      <c r="BN10" s="1"/>
    </row>
    <row r="11" spans="1:66" ht="15" customHeight="1">
      <c r="A11" s="35"/>
      <c r="B11" s="190" t="s">
        <v>399</v>
      </c>
      <c r="C11" s="186" t="s">
        <v>406</v>
      </c>
      <c r="D11" s="186"/>
      <c r="E11" s="186"/>
      <c r="F11" s="186"/>
      <c r="G11" s="186"/>
      <c r="H11" s="186"/>
      <c r="I11" s="186" t="s">
        <v>408</v>
      </c>
      <c r="J11" s="186"/>
      <c r="K11" s="186"/>
      <c r="L11" s="186"/>
      <c r="M11" s="186"/>
      <c r="N11" s="186"/>
      <c r="O11" s="186"/>
      <c r="P11" s="186"/>
      <c r="Q11" s="186"/>
      <c r="R11" s="186"/>
      <c r="S11" s="45"/>
      <c r="T11" s="45"/>
      <c r="U11" s="190" t="s">
        <v>399</v>
      </c>
      <c r="V11" s="190"/>
      <c r="W11" s="190"/>
      <c r="X11" s="190"/>
      <c r="Y11" s="186" t="s">
        <v>411</v>
      </c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 t="s">
        <v>414</v>
      </c>
      <c r="AK11" s="186"/>
      <c r="AL11" s="186"/>
      <c r="AM11" s="27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1"/>
      <c r="BM11" s="1"/>
      <c r="BN11" s="1"/>
    </row>
    <row r="12" spans="1:66" ht="15" customHeight="1" thickBot="1">
      <c r="A12" s="35"/>
      <c r="B12" s="185"/>
      <c r="C12" s="187" t="s">
        <v>407</v>
      </c>
      <c r="D12" s="187"/>
      <c r="E12" s="187"/>
      <c r="F12" s="187"/>
      <c r="G12" s="187"/>
      <c r="H12" s="187"/>
      <c r="I12" s="187" t="s">
        <v>438</v>
      </c>
      <c r="J12" s="187"/>
      <c r="K12" s="187"/>
      <c r="L12" s="187"/>
      <c r="M12" s="187"/>
      <c r="N12" s="187"/>
      <c r="O12" s="187"/>
      <c r="P12" s="187"/>
      <c r="Q12" s="187"/>
      <c r="R12" s="187"/>
      <c r="S12" s="45"/>
      <c r="T12" s="45"/>
      <c r="U12" s="185"/>
      <c r="V12" s="185"/>
      <c r="W12" s="185"/>
      <c r="X12" s="185"/>
      <c r="Y12" s="187" t="s">
        <v>409</v>
      </c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 t="s">
        <v>416</v>
      </c>
      <c r="AK12" s="187"/>
      <c r="AL12" s="187"/>
      <c r="AM12" s="27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1"/>
      <c r="BM12" s="1"/>
      <c r="BN12" s="1"/>
    </row>
    <row r="13" spans="1:63" ht="9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27"/>
      <c r="BF13" s="27"/>
      <c r="BG13" s="27"/>
      <c r="BH13" s="27"/>
      <c r="BI13" s="27"/>
      <c r="BJ13" s="27"/>
      <c r="BK13" s="27"/>
    </row>
    <row r="14" spans="1:63" ht="7.5" customHeight="1">
      <c r="A14" s="35"/>
      <c r="B14" s="319" t="s">
        <v>11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26"/>
      <c r="Z14" s="26"/>
      <c r="AA14" s="26"/>
      <c r="AB14" s="26"/>
      <c r="AC14" s="26"/>
      <c r="AD14" s="26"/>
      <c r="AE14" s="26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27"/>
      <c r="BF14" s="27"/>
      <c r="BG14" s="27"/>
      <c r="BH14" s="27"/>
      <c r="BI14" s="27"/>
      <c r="BJ14" s="27"/>
      <c r="BK14" s="27"/>
    </row>
    <row r="15" spans="1:63" ht="7.5" customHeight="1">
      <c r="A15" s="35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26"/>
      <c r="Z15" s="26"/>
      <c r="AA15" s="26"/>
      <c r="AB15" s="26"/>
      <c r="AC15" s="26"/>
      <c r="AD15" s="26"/>
      <c r="AE15" s="26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27"/>
      <c r="BF15" s="27"/>
      <c r="BG15" s="27"/>
      <c r="BH15" s="27"/>
      <c r="BI15" s="27"/>
      <c r="BJ15" s="27"/>
      <c r="BK15" s="27"/>
    </row>
    <row r="16" spans="1:63" ht="4.5" customHeight="1">
      <c r="A16" s="3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27"/>
      <c r="BF16" s="27"/>
      <c r="BG16" s="27"/>
      <c r="BH16" s="27"/>
      <c r="BI16" s="27"/>
      <c r="BJ16" s="27"/>
      <c r="BK16" s="27"/>
    </row>
    <row r="17" spans="1:63" ht="9.75" customHeight="1">
      <c r="A17" s="35"/>
      <c r="B17" s="227" t="s">
        <v>31</v>
      </c>
      <c r="C17" s="320" t="s">
        <v>295</v>
      </c>
      <c r="D17" s="321"/>
      <c r="E17" s="321"/>
      <c r="F17" s="321"/>
      <c r="G17" s="322"/>
      <c r="H17" s="27"/>
      <c r="I17" s="27"/>
      <c r="J17" s="27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27"/>
      <c r="BF17" s="27"/>
      <c r="BG17" s="27"/>
      <c r="BH17" s="27"/>
      <c r="BI17" s="27"/>
      <c r="BJ17" s="27"/>
      <c r="BK17" s="27"/>
    </row>
    <row r="18" spans="1:63" ht="9.75" customHeight="1">
      <c r="A18" s="35"/>
      <c r="B18" s="227"/>
      <c r="C18" s="323" t="s">
        <v>297</v>
      </c>
      <c r="D18" s="324"/>
      <c r="E18" s="324"/>
      <c r="F18" s="324"/>
      <c r="G18" s="325"/>
      <c r="H18" s="28"/>
      <c r="I18" s="29"/>
      <c r="J18" s="29"/>
      <c r="K18" s="30">
        <v>16</v>
      </c>
      <c r="L18" s="31">
        <v>17</v>
      </c>
      <c r="M18" s="32">
        <v>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27"/>
      <c r="BF18" s="27"/>
      <c r="BG18" s="27"/>
      <c r="BH18" s="27"/>
      <c r="BI18" s="27"/>
      <c r="BJ18" s="27"/>
      <c r="BK18" s="27"/>
    </row>
    <row r="19" spans="1:63" ht="1.5" customHeight="1" thickBot="1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33"/>
      <c r="L19" s="34"/>
      <c r="M19" s="3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27"/>
      <c r="BF19" s="27"/>
      <c r="BG19" s="27"/>
      <c r="BH19" s="27"/>
      <c r="BI19" s="27"/>
      <c r="BJ19" s="27"/>
      <c r="BK19" s="27"/>
    </row>
    <row r="20" spans="1:63" ht="1.5" customHeight="1" thickTop="1">
      <c r="A20" s="35"/>
      <c r="B20" s="25"/>
      <c r="C20" s="25"/>
      <c r="D20" s="25"/>
      <c r="E20" s="25"/>
      <c r="F20" s="25"/>
      <c r="G20" s="25"/>
      <c r="H20" s="25"/>
      <c r="I20" s="25"/>
      <c r="J20" s="25"/>
      <c r="K20" s="33"/>
      <c r="L20" s="33"/>
      <c r="M20" s="36"/>
      <c r="N20" s="37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27"/>
      <c r="BF20" s="27"/>
      <c r="BG20" s="27"/>
      <c r="BH20" s="27"/>
      <c r="BI20" s="27"/>
      <c r="BJ20" s="27"/>
      <c r="BK20" s="27"/>
    </row>
    <row r="21" spans="1:63" ht="9.75" customHeight="1" thickBot="1">
      <c r="A21" s="35"/>
      <c r="B21" s="227" t="s">
        <v>33</v>
      </c>
      <c r="C21" s="320" t="s">
        <v>302</v>
      </c>
      <c r="D21" s="321"/>
      <c r="E21" s="321"/>
      <c r="F21" s="321"/>
      <c r="G21" s="322"/>
      <c r="H21" s="27"/>
      <c r="I21" s="27"/>
      <c r="J21" s="27"/>
      <c r="K21" s="38">
        <v>21</v>
      </c>
      <c r="L21" s="38">
        <v>21</v>
      </c>
      <c r="M21" s="39">
        <v>2</v>
      </c>
      <c r="N21" s="40"/>
      <c r="O21" s="27"/>
      <c r="P21" s="35"/>
      <c r="Q21" s="35"/>
      <c r="R21" s="35"/>
      <c r="S21" s="35"/>
      <c r="T21" s="35"/>
      <c r="U21" s="26"/>
      <c r="V21" s="26"/>
      <c r="W21" s="26"/>
      <c r="X21" s="26"/>
      <c r="Y21" s="26"/>
      <c r="Z21" s="26"/>
      <c r="AA21" s="26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27"/>
      <c r="BF21" s="27"/>
      <c r="BG21" s="27"/>
      <c r="BH21" s="27"/>
      <c r="BI21" s="27"/>
      <c r="BJ21" s="27"/>
      <c r="BK21" s="27"/>
    </row>
    <row r="22" spans="1:63" ht="9.75" customHeight="1" thickTop="1">
      <c r="A22" s="35"/>
      <c r="B22" s="227"/>
      <c r="C22" s="323" t="s">
        <v>303</v>
      </c>
      <c r="D22" s="324"/>
      <c r="E22" s="324"/>
      <c r="F22" s="324"/>
      <c r="G22" s="325"/>
      <c r="H22" s="41">
        <v>21</v>
      </c>
      <c r="I22" s="41">
        <v>21</v>
      </c>
      <c r="J22" s="41"/>
      <c r="K22" s="42">
        <v>2</v>
      </c>
      <c r="L22" s="43"/>
      <c r="M22" s="44"/>
      <c r="N22" s="40"/>
      <c r="O22" s="27"/>
      <c r="P22" s="35"/>
      <c r="Q22" s="35"/>
      <c r="R22" s="35"/>
      <c r="S22" s="35"/>
      <c r="T22" s="35"/>
      <c r="U22" s="26"/>
      <c r="V22" s="26"/>
      <c r="W22" s="26"/>
      <c r="X22" s="26"/>
      <c r="Y22" s="26"/>
      <c r="Z22" s="26"/>
      <c r="AA22" s="26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27"/>
      <c r="BF22" s="27"/>
      <c r="BG22" s="27"/>
      <c r="BH22" s="27"/>
      <c r="BI22" s="27"/>
      <c r="BJ22" s="27"/>
      <c r="BK22" s="27"/>
    </row>
    <row r="23" spans="1:63" ht="1.5" customHeight="1" thickBot="1">
      <c r="A23" s="35"/>
      <c r="B23" s="45"/>
      <c r="C23" s="46"/>
      <c r="D23" s="46"/>
      <c r="E23" s="46"/>
      <c r="F23" s="46"/>
      <c r="G23" s="46"/>
      <c r="H23" s="47"/>
      <c r="I23" s="47"/>
      <c r="J23" s="47"/>
      <c r="K23" s="48"/>
      <c r="L23" s="49"/>
      <c r="M23" s="44"/>
      <c r="N23" s="40"/>
      <c r="O23" s="27"/>
      <c r="P23" s="35"/>
      <c r="Q23" s="35"/>
      <c r="R23" s="35"/>
      <c r="S23" s="35"/>
      <c r="T23" s="35"/>
      <c r="U23" s="26"/>
      <c r="V23" s="26"/>
      <c r="W23" s="26"/>
      <c r="X23" s="26"/>
      <c r="Y23" s="26"/>
      <c r="Z23" s="26"/>
      <c r="AA23" s="26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27"/>
      <c r="BF23" s="27"/>
      <c r="BG23" s="27"/>
      <c r="BH23" s="27"/>
      <c r="BI23" s="27"/>
      <c r="BJ23" s="27"/>
      <c r="BK23" s="27"/>
    </row>
    <row r="24" spans="1:63" ht="1.5" customHeight="1" thickTop="1">
      <c r="A24" s="35"/>
      <c r="B24" s="45"/>
      <c r="C24" s="50"/>
      <c r="D24" s="50"/>
      <c r="E24" s="50"/>
      <c r="F24" s="50"/>
      <c r="G24" s="50"/>
      <c r="H24" s="47"/>
      <c r="I24" s="47"/>
      <c r="J24" s="51"/>
      <c r="K24" s="52"/>
      <c r="L24" s="47"/>
      <c r="M24" s="44"/>
      <c r="N24" s="40"/>
      <c r="O24" s="38"/>
      <c r="P24" s="35"/>
      <c r="Q24" s="35"/>
      <c r="R24" s="35"/>
      <c r="S24" s="35"/>
      <c r="T24" s="35"/>
      <c r="U24" s="26"/>
      <c r="V24" s="26"/>
      <c r="W24" s="26"/>
      <c r="X24" s="26"/>
      <c r="Y24" s="26"/>
      <c r="Z24" s="26"/>
      <c r="AA24" s="26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27"/>
      <c r="BF24" s="27"/>
      <c r="BG24" s="27"/>
      <c r="BH24" s="27"/>
      <c r="BI24" s="27"/>
      <c r="BJ24" s="27"/>
      <c r="BK24" s="27"/>
    </row>
    <row r="25" spans="1:63" ht="9.75" customHeight="1">
      <c r="A25" s="35"/>
      <c r="B25" s="227" t="s">
        <v>37</v>
      </c>
      <c r="C25" s="228" t="s">
        <v>310</v>
      </c>
      <c r="D25" s="229"/>
      <c r="E25" s="229"/>
      <c r="F25" s="229"/>
      <c r="G25" s="230"/>
      <c r="H25" s="53">
        <v>12</v>
      </c>
      <c r="I25" s="53">
        <v>15</v>
      </c>
      <c r="J25" s="54"/>
      <c r="K25" s="52">
        <v>0</v>
      </c>
      <c r="L25" s="47"/>
      <c r="M25" s="44"/>
      <c r="N25" s="40"/>
      <c r="O25" s="38"/>
      <c r="P25" s="35"/>
      <c r="Q25" s="50" t="s">
        <v>52</v>
      </c>
      <c r="R25" s="35"/>
      <c r="S25" s="35"/>
      <c r="T25" s="35"/>
      <c r="U25" s="26"/>
      <c r="V25" s="26"/>
      <c r="W25" s="26"/>
      <c r="X25" s="26"/>
      <c r="Y25" s="26"/>
      <c r="Z25" s="26"/>
      <c r="AA25" s="26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27"/>
      <c r="BF25" s="27"/>
      <c r="BG25" s="27"/>
      <c r="BH25" s="27"/>
      <c r="BI25" s="27"/>
      <c r="BJ25" s="27"/>
      <c r="BK25" s="27"/>
    </row>
    <row r="26" spans="1:63" ht="9.75" customHeight="1">
      <c r="A26" s="35"/>
      <c r="B26" s="227"/>
      <c r="C26" s="323" t="s">
        <v>311</v>
      </c>
      <c r="D26" s="324"/>
      <c r="E26" s="324"/>
      <c r="F26" s="324"/>
      <c r="G26" s="325"/>
      <c r="H26" s="47"/>
      <c r="I26" s="47"/>
      <c r="J26" s="47"/>
      <c r="K26" s="47"/>
      <c r="L26" s="47"/>
      <c r="M26" s="44"/>
      <c r="N26" s="51">
        <v>21</v>
      </c>
      <c r="O26" s="47">
        <v>23</v>
      </c>
      <c r="P26" s="32">
        <v>11</v>
      </c>
      <c r="Q26" s="203" t="s">
        <v>307</v>
      </c>
      <c r="R26" s="204"/>
      <c r="S26" s="204"/>
      <c r="T26" s="204"/>
      <c r="U26" s="204"/>
      <c r="V26" s="204"/>
      <c r="W26" s="204"/>
      <c r="X26" s="204"/>
      <c r="Y26" s="204"/>
      <c r="Z26" s="204"/>
      <c r="AA26" s="20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27"/>
      <c r="BF26" s="27"/>
      <c r="BG26" s="27"/>
      <c r="BH26" s="27"/>
      <c r="BI26" s="27"/>
      <c r="BJ26" s="27"/>
      <c r="BK26" s="27"/>
    </row>
    <row r="27" spans="1:63" ht="1.5" customHeight="1" thickBot="1">
      <c r="A27" s="35"/>
      <c r="B27" s="35"/>
      <c r="C27" s="50"/>
      <c r="D27" s="50"/>
      <c r="E27" s="50"/>
      <c r="F27" s="50"/>
      <c r="G27" s="50"/>
      <c r="H27" s="47"/>
      <c r="I27" s="47"/>
      <c r="J27" s="47"/>
      <c r="K27" s="47"/>
      <c r="L27" s="47"/>
      <c r="M27" s="44"/>
      <c r="N27" s="51"/>
      <c r="O27" s="47"/>
      <c r="P27" s="35"/>
      <c r="Q27" s="206"/>
      <c r="R27" s="207"/>
      <c r="S27" s="207"/>
      <c r="T27" s="207"/>
      <c r="U27" s="207"/>
      <c r="V27" s="207"/>
      <c r="W27" s="207"/>
      <c r="X27" s="207"/>
      <c r="Y27" s="207"/>
      <c r="Z27" s="207"/>
      <c r="AA27" s="208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27"/>
      <c r="BF27" s="27"/>
      <c r="BG27" s="27"/>
      <c r="BH27" s="27"/>
      <c r="BI27" s="27"/>
      <c r="BJ27" s="27"/>
      <c r="BK27" s="27"/>
    </row>
    <row r="28" spans="1:63" ht="1.5" customHeight="1" thickTop="1">
      <c r="A28" s="35"/>
      <c r="B28" s="45"/>
      <c r="C28" s="50"/>
      <c r="D28" s="50"/>
      <c r="E28" s="50"/>
      <c r="F28" s="50"/>
      <c r="G28" s="50"/>
      <c r="H28" s="47"/>
      <c r="I28" s="47"/>
      <c r="J28" s="47"/>
      <c r="K28" s="47"/>
      <c r="L28" s="47"/>
      <c r="M28" s="44"/>
      <c r="N28" s="47"/>
      <c r="O28" s="55"/>
      <c r="P28" s="56"/>
      <c r="Q28" s="203" t="s">
        <v>309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27"/>
      <c r="BF28" s="27"/>
      <c r="BG28" s="27"/>
      <c r="BH28" s="27"/>
      <c r="BI28" s="27"/>
      <c r="BJ28" s="27"/>
      <c r="BK28" s="27"/>
    </row>
    <row r="29" spans="1:63" ht="9.75" customHeight="1">
      <c r="A29" s="35"/>
      <c r="B29" s="227" t="s">
        <v>30</v>
      </c>
      <c r="C29" s="320" t="s">
        <v>298</v>
      </c>
      <c r="D29" s="321"/>
      <c r="E29" s="321"/>
      <c r="F29" s="321"/>
      <c r="G29" s="322"/>
      <c r="H29" s="47"/>
      <c r="I29" s="47"/>
      <c r="J29" s="47"/>
      <c r="K29" s="47"/>
      <c r="L29" s="47"/>
      <c r="M29" s="44"/>
      <c r="N29" s="57">
        <v>19</v>
      </c>
      <c r="O29" s="58">
        <v>25</v>
      </c>
      <c r="P29" s="59">
        <v>21</v>
      </c>
      <c r="Q29" s="206"/>
      <c r="R29" s="207"/>
      <c r="S29" s="207"/>
      <c r="T29" s="207"/>
      <c r="U29" s="207"/>
      <c r="V29" s="207"/>
      <c r="W29" s="207"/>
      <c r="X29" s="207"/>
      <c r="Y29" s="207"/>
      <c r="Z29" s="207"/>
      <c r="AA29" s="208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27"/>
      <c r="BF29" s="27"/>
      <c r="BG29" s="27"/>
      <c r="BH29" s="27"/>
      <c r="BI29" s="27"/>
      <c r="BJ29" s="27"/>
      <c r="BK29" s="27"/>
    </row>
    <row r="30" spans="1:63" ht="9.75" customHeight="1">
      <c r="A30" s="35"/>
      <c r="B30" s="227"/>
      <c r="C30" s="323" t="s">
        <v>299</v>
      </c>
      <c r="D30" s="324"/>
      <c r="E30" s="324"/>
      <c r="F30" s="324"/>
      <c r="G30" s="325"/>
      <c r="H30" s="29">
        <v>19</v>
      </c>
      <c r="I30" s="29">
        <v>21</v>
      </c>
      <c r="J30" s="60">
        <v>18</v>
      </c>
      <c r="K30" s="47">
        <v>1</v>
      </c>
      <c r="L30" s="47"/>
      <c r="M30" s="44"/>
      <c r="N30" s="38"/>
      <c r="O30" s="61"/>
      <c r="P30" s="44"/>
      <c r="Q30" s="35"/>
      <c r="R30" s="35"/>
      <c r="S30" s="35"/>
      <c r="T30" s="35"/>
      <c r="U30" s="35"/>
      <c r="V30" s="35"/>
      <c r="W30" s="35"/>
      <c r="X30" s="35"/>
      <c r="Y30" s="26"/>
      <c r="Z30" s="26"/>
      <c r="AA30" s="2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27"/>
      <c r="BF30" s="27"/>
      <c r="BG30" s="27"/>
      <c r="BH30" s="27"/>
      <c r="BI30" s="27"/>
      <c r="BJ30" s="27"/>
      <c r="BK30" s="27"/>
    </row>
    <row r="31" spans="1:63" ht="1.5" customHeight="1" thickBot="1">
      <c r="A31" s="35"/>
      <c r="B31" s="45"/>
      <c r="C31" s="50"/>
      <c r="D31" s="50"/>
      <c r="E31" s="50"/>
      <c r="F31" s="50"/>
      <c r="G31" s="50"/>
      <c r="H31" s="47"/>
      <c r="I31" s="47"/>
      <c r="J31" s="51"/>
      <c r="K31" s="47"/>
      <c r="L31" s="47"/>
      <c r="M31" s="44"/>
      <c r="N31" s="38"/>
      <c r="O31" s="61"/>
      <c r="P31" s="44"/>
      <c r="Q31" s="35"/>
      <c r="R31" s="35"/>
      <c r="S31" s="35"/>
      <c r="T31" s="35"/>
      <c r="U31" s="35"/>
      <c r="V31" s="35"/>
      <c r="W31" s="35"/>
      <c r="X31" s="35"/>
      <c r="Y31" s="26"/>
      <c r="Z31" s="26"/>
      <c r="AA31" s="26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27"/>
      <c r="BF31" s="27"/>
      <c r="BG31" s="27"/>
      <c r="BH31" s="27"/>
      <c r="BI31" s="27"/>
      <c r="BJ31" s="27"/>
      <c r="BK31" s="27"/>
    </row>
    <row r="32" spans="1:63" ht="1.5" customHeight="1" thickTop="1">
      <c r="A32" s="35"/>
      <c r="B32" s="45"/>
      <c r="C32" s="50"/>
      <c r="D32" s="50"/>
      <c r="E32" s="50"/>
      <c r="F32" s="50"/>
      <c r="G32" s="50"/>
      <c r="H32" s="47"/>
      <c r="I32" s="47"/>
      <c r="J32" s="47"/>
      <c r="K32" s="55"/>
      <c r="L32" s="62"/>
      <c r="M32" s="44"/>
      <c r="N32" s="38"/>
      <c r="O32" s="61"/>
      <c r="P32" s="44"/>
      <c r="Q32" s="35"/>
      <c r="R32" s="35"/>
      <c r="S32" s="35"/>
      <c r="T32" s="35"/>
      <c r="U32" s="35"/>
      <c r="V32" s="35"/>
      <c r="W32" s="35"/>
      <c r="X32" s="35"/>
      <c r="Y32" s="26"/>
      <c r="Z32" s="26"/>
      <c r="AA32" s="26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27"/>
      <c r="BF32" s="27"/>
      <c r="BG32" s="27"/>
      <c r="BH32" s="27"/>
      <c r="BI32" s="27"/>
      <c r="BJ32" s="27"/>
      <c r="BK32" s="27"/>
    </row>
    <row r="33" spans="1:63" ht="9.75" customHeight="1" thickBot="1">
      <c r="A33" s="35"/>
      <c r="B33" s="227" t="s">
        <v>32</v>
      </c>
      <c r="C33" s="228" t="s">
        <v>304</v>
      </c>
      <c r="D33" s="229"/>
      <c r="E33" s="229"/>
      <c r="F33" s="229"/>
      <c r="G33" s="230"/>
      <c r="H33" s="63">
        <v>21</v>
      </c>
      <c r="I33" s="64">
        <v>16</v>
      </c>
      <c r="J33" s="64">
        <v>21</v>
      </c>
      <c r="K33" s="42">
        <v>2</v>
      </c>
      <c r="L33" s="65"/>
      <c r="M33" s="44"/>
      <c r="N33" s="38"/>
      <c r="O33" s="61"/>
      <c r="P33" s="44"/>
      <c r="Q33" s="50" t="s">
        <v>53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27"/>
      <c r="BF33" s="27"/>
      <c r="BG33" s="27"/>
      <c r="BH33" s="27"/>
      <c r="BI33" s="27"/>
      <c r="BJ33" s="27"/>
      <c r="BK33" s="27"/>
    </row>
    <row r="34" spans="1:63" ht="9.75" customHeight="1" thickTop="1">
      <c r="A34" s="35"/>
      <c r="B34" s="227"/>
      <c r="C34" s="231" t="s">
        <v>306</v>
      </c>
      <c r="D34" s="232"/>
      <c r="E34" s="232"/>
      <c r="F34" s="232"/>
      <c r="G34" s="233"/>
      <c r="H34" s="27"/>
      <c r="I34" s="27"/>
      <c r="J34" s="27"/>
      <c r="K34" s="38">
        <v>12</v>
      </c>
      <c r="L34" s="66">
        <v>2</v>
      </c>
      <c r="M34" s="44">
        <v>0</v>
      </c>
      <c r="N34" s="38"/>
      <c r="O34" s="61"/>
      <c r="P34" s="44"/>
      <c r="Q34" s="203" t="s">
        <v>302</v>
      </c>
      <c r="R34" s="204"/>
      <c r="S34" s="204"/>
      <c r="T34" s="204"/>
      <c r="U34" s="204"/>
      <c r="V34" s="204"/>
      <c r="W34" s="204"/>
      <c r="X34" s="204"/>
      <c r="Y34" s="204"/>
      <c r="Z34" s="204"/>
      <c r="AA34" s="20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27"/>
      <c r="BF34" s="27"/>
      <c r="BG34" s="27"/>
      <c r="BH34" s="27"/>
      <c r="BI34" s="27"/>
      <c r="BJ34" s="27"/>
      <c r="BK34" s="27"/>
    </row>
    <row r="35" spans="1:63" ht="1.5" customHeight="1" thickBot="1">
      <c r="A35" s="35"/>
      <c r="B35" s="67"/>
      <c r="C35" s="68"/>
      <c r="D35" s="68"/>
      <c r="E35" s="68"/>
      <c r="F35" s="68"/>
      <c r="G35" s="68"/>
      <c r="H35" s="27"/>
      <c r="I35" s="27"/>
      <c r="J35" s="27"/>
      <c r="K35" s="38"/>
      <c r="L35" s="66"/>
      <c r="M35" s="69"/>
      <c r="N35" s="70"/>
      <c r="O35" s="61"/>
      <c r="P35" s="71"/>
      <c r="Q35" s="206"/>
      <c r="R35" s="207"/>
      <c r="S35" s="207"/>
      <c r="T35" s="207"/>
      <c r="U35" s="207"/>
      <c r="V35" s="207"/>
      <c r="W35" s="207"/>
      <c r="X35" s="207"/>
      <c r="Y35" s="207"/>
      <c r="Z35" s="207"/>
      <c r="AA35" s="208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27"/>
      <c r="BF35" s="27"/>
      <c r="BG35" s="27"/>
      <c r="BH35" s="27"/>
      <c r="BI35" s="27"/>
      <c r="BJ35" s="27"/>
      <c r="BK35" s="27"/>
    </row>
    <row r="36" spans="1:63" ht="1.5" customHeight="1" thickTop="1">
      <c r="A36" s="35"/>
      <c r="B36" s="67"/>
      <c r="C36" s="68"/>
      <c r="D36" s="68"/>
      <c r="E36" s="68"/>
      <c r="F36" s="68"/>
      <c r="G36" s="68"/>
      <c r="H36" s="38"/>
      <c r="I36" s="38"/>
      <c r="J36" s="38"/>
      <c r="K36" s="38"/>
      <c r="L36" s="72"/>
      <c r="M36" s="44"/>
      <c r="N36" s="38"/>
      <c r="O36" s="27"/>
      <c r="P36" s="71"/>
      <c r="Q36" s="203" t="s">
        <v>303</v>
      </c>
      <c r="R36" s="204"/>
      <c r="S36" s="204"/>
      <c r="T36" s="204"/>
      <c r="U36" s="204"/>
      <c r="V36" s="204"/>
      <c r="W36" s="204"/>
      <c r="X36" s="204"/>
      <c r="Y36" s="204"/>
      <c r="Z36" s="204"/>
      <c r="AA36" s="20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27"/>
      <c r="BF36" s="27"/>
      <c r="BG36" s="27"/>
      <c r="BH36" s="27"/>
      <c r="BI36" s="27"/>
      <c r="BJ36" s="27"/>
      <c r="BK36" s="27"/>
    </row>
    <row r="37" spans="1:63" ht="9.75" customHeight="1" thickBot="1">
      <c r="A37" s="35"/>
      <c r="B37" s="227" t="s">
        <v>38</v>
      </c>
      <c r="C37" s="320" t="s">
        <v>307</v>
      </c>
      <c r="D37" s="321"/>
      <c r="E37" s="321"/>
      <c r="F37" s="321"/>
      <c r="G37" s="322"/>
      <c r="H37" s="73"/>
      <c r="I37" s="74"/>
      <c r="J37" s="74"/>
      <c r="K37" s="74">
        <v>21</v>
      </c>
      <c r="L37" s="70">
        <v>21</v>
      </c>
      <c r="M37" s="35">
        <v>2</v>
      </c>
      <c r="N37" s="27"/>
      <c r="O37" s="27"/>
      <c r="P37" s="71"/>
      <c r="Q37" s="206"/>
      <c r="R37" s="207"/>
      <c r="S37" s="207"/>
      <c r="T37" s="207"/>
      <c r="U37" s="207"/>
      <c r="V37" s="207"/>
      <c r="W37" s="207"/>
      <c r="X37" s="207"/>
      <c r="Y37" s="207"/>
      <c r="Z37" s="207"/>
      <c r="AA37" s="208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27"/>
      <c r="BF37" s="27"/>
      <c r="BG37" s="27"/>
      <c r="BH37" s="27"/>
      <c r="BI37" s="27"/>
      <c r="BJ37" s="27"/>
      <c r="BK37" s="27"/>
    </row>
    <row r="38" spans="1:63" ht="9.75" customHeight="1" thickTop="1">
      <c r="A38" s="35"/>
      <c r="B38" s="227"/>
      <c r="C38" s="323" t="s">
        <v>309</v>
      </c>
      <c r="D38" s="324"/>
      <c r="E38" s="324"/>
      <c r="F38" s="324"/>
      <c r="G38" s="325"/>
      <c r="H38" s="52"/>
      <c r="I38" s="47"/>
      <c r="J38" s="47"/>
      <c r="K38" s="27"/>
      <c r="L38" s="27"/>
      <c r="M38" s="27"/>
      <c r="N38" s="27"/>
      <c r="O38" s="2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27"/>
      <c r="BF38" s="27"/>
      <c r="BG38" s="27"/>
      <c r="BH38" s="27"/>
      <c r="BI38" s="27"/>
      <c r="BJ38" s="27"/>
      <c r="BK38" s="27"/>
    </row>
    <row r="39" spans="1:66" ht="9.75" customHeight="1" thickBo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26"/>
      <c r="Z39" s="26"/>
      <c r="AA39" s="26"/>
      <c r="AB39" s="26"/>
      <c r="AC39" s="26"/>
      <c r="AD39" s="26"/>
      <c r="AE39" s="26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27"/>
      <c r="BG39" s="27"/>
      <c r="BH39" s="27"/>
      <c r="BI39" s="27"/>
      <c r="BJ39" s="27"/>
      <c r="BK39" s="27"/>
      <c r="BM39" s="1"/>
      <c r="BN39" s="1"/>
    </row>
    <row r="40" spans="1:66" ht="9.75" customHeight="1">
      <c r="A40" s="35"/>
      <c r="B40" s="297" t="s">
        <v>1</v>
      </c>
      <c r="C40" s="298"/>
      <c r="D40" s="285" t="str">
        <f>B42</f>
        <v>竹川慶二</v>
      </c>
      <c r="E40" s="264"/>
      <c r="F40" s="264"/>
      <c r="G40" s="277"/>
      <c r="H40" s="263" t="str">
        <f>B45</f>
        <v>阿部佳人</v>
      </c>
      <c r="I40" s="264"/>
      <c r="J40" s="264"/>
      <c r="K40" s="277"/>
      <c r="L40" s="263" t="str">
        <f>B48</f>
        <v>島村尚希</v>
      </c>
      <c r="M40" s="264"/>
      <c r="N40" s="264"/>
      <c r="O40" s="277"/>
      <c r="P40" s="263" t="str">
        <f>B51</f>
        <v>田坂誠司</v>
      </c>
      <c r="Q40" s="264"/>
      <c r="R40" s="264"/>
      <c r="S40" s="265"/>
      <c r="T40" s="266" t="s">
        <v>49</v>
      </c>
      <c r="U40" s="267"/>
      <c r="V40" s="267"/>
      <c r="W40" s="268"/>
      <c r="X40" s="35"/>
      <c r="Y40" s="202" t="s">
        <v>261</v>
      </c>
      <c r="Z40" s="198"/>
      <c r="AA40" s="202" t="s">
        <v>262</v>
      </c>
      <c r="AB40" s="199"/>
      <c r="AC40" s="198" t="s">
        <v>263</v>
      </c>
      <c r="AD40" s="198"/>
      <c r="AE40" s="199"/>
      <c r="AF40" s="35"/>
      <c r="AG40" s="35"/>
      <c r="AH40" s="35"/>
      <c r="AI40" s="35"/>
      <c r="AJ40" s="35"/>
      <c r="AK40" s="319" t="s">
        <v>106</v>
      </c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27"/>
      <c r="BI40" s="27"/>
      <c r="BJ40" s="27"/>
      <c r="BK40" s="27"/>
      <c r="BM40" s="1"/>
      <c r="BN40" s="1"/>
    </row>
    <row r="41" spans="1:66" ht="9.75" customHeight="1" thickBot="1">
      <c r="A41" s="35"/>
      <c r="B41" s="299"/>
      <c r="C41" s="300"/>
      <c r="D41" s="200" t="str">
        <f>B43</f>
        <v>長原めぐみ</v>
      </c>
      <c r="E41" s="191"/>
      <c r="F41" s="191"/>
      <c r="G41" s="201"/>
      <c r="H41" s="184" t="str">
        <f>B46</f>
        <v>河村卓哉</v>
      </c>
      <c r="I41" s="191"/>
      <c r="J41" s="191"/>
      <c r="K41" s="201"/>
      <c r="L41" s="184" t="str">
        <f>B49</f>
        <v>中矢益生</v>
      </c>
      <c r="M41" s="191"/>
      <c r="N41" s="191"/>
      <c r="O41" s="201"/>
      <c r="P41" s="184" t="str">
        <f>B52</f>
        <v>苅田孝之</v>
      </c>
      <c r="Q41" s="191"/>
      <c r="R41" s="191"/>
      <c r="S41" s="192"/>
      <c r="T41" s="193" t="s">
        <v>50</v>
      </c>
      <c r="U41" s="194"/>
      <c r="V41" s="194"/>
      <c r="W41" s="195"/>
      <c r="X41" s="35"/>
      <c r="Y41" s="76" t="s">
        <v>264</v>
      </c>
      <c r="Z41" s="77" t="s">
        <v>265</v>
      </c>
      <c r="AA41" s="76" t="s">
        <v>266</v>
      </c>
      <c r="AB41" s="78" t="s">
        <v>267</v>
      </c>
      <c r="AC41" s="77" t="s">
        <v>266</v>
      </c>
      <c r="AD41" s="77" t="s">
        <v>267</v>
      </c>
      <c r="AE41" s="78" t="s">
        <v>268</v>
      </c>
      <c r="AF41" s="35"/>
      <c r="AG41" s="35"/>
      <c r="AH41" s="35"/>
      <c r="AI41" s="35"/>
      <c r="AJ41" s="35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27"/>
      <c r="BI41" s="27"/>
      <c r="BJ41" s="27"/>
      <c r="BK41" s="27"/>
      <c r="BM41" s="1"/>
      <c r="BN41" s="1"/>
    </row>
    <row r="42" spans="1:66" ht="9.75" customHeight="1">
      <c r="A42" s="35"/>
      <c r="B42" s="79" t="s">
        <v>42</v>
      </c>
      <c r="C42" s="80" t="s">
        <v>58</v>
      </c>
      <c r="D42" s="269"/>
      <c r="E42" s="270"/>
      <c r="F42" s="270"/>
      <c r="G42" s="271"/>
      <c r="H42" s="81">
        <v>18</v>
      </c>
      <c r="I42" s="82" t="str">
        <f>IF(H42="","","-")</f>
        <v>-</v>
      </c>
      <c r="J42" s="68">
        <v>21</v>
      </c>
      <c r="K42" s="274" t="s">
        <v>273</v>
      </c>
      <c r="L42" s="81">
        <v>21</v>
      </c>
      <c r="M42" s="83" t="str">
        <f aca="true" t="shared" si="0" ref="M42:M47">IF(L42="","","-")</f>
        <v>-</v>
      </c>
      <c r="N42" s="84">
        <v>18</v>
      </c>
      <c r="O42" s="277" t="s">
        <v>274</v>
      </c>
      <c r="P42" s="85">
        <v>21</v>
      </c>
      <c r="Q42" s="83" t="str">
        <f aca="true" t="shared" si="1" ref="Q42:Q50">IF(P42="","","-")</f>
        <v>-</v>
      </c>
      <c r="R42" s="86">
        <v>14</v>
      </c>
      <c r="S42" s="265" t="s">
        <v>289</v>
      </c>
      <c r="T42" s="278" t="s">
        <v>286</v>
      </c>
      <c r="U42" s="279"/>
      <c r="V42" s="279"/>
      <c r="W42" s="280"/>
      <c r="X42" s="35"/>
      <c r="Y42" s="87"/>
      <c r="Z42" s="88"/>
      <c r="AA42" s="87"/>
      <c r="AB42" s="89"/>
      <c r="AC42" s="88"/>
      <c r="AD42" s="88"/>
      <c r="AE42" s="89"/>
      <c r="AF42" s="35"/>
      <c r="AG42" s="35"/>
      <c r="AH42" s="35"/>
      <c r="AI42" s="35"/>
      <c r="AJ42" s="35"/>
      <c r="AK42" s="35"/>
      <c r="AL42" s="35"/>
      <c r="AM42" s="35"/>
      <c r="AN42" s="32">
        <v>17</v>
      </c>
      <c r="AO42" s="32"/>
      <c r="AP42" s="32">
        <v>21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27"/>
      <c r="BG42" s="27"/>
      <c r="BH42" s="27"/>
      <c r="BI42" s="27"/>
      <c r="BJ42" s="27"/>
      <c r="BK42" s="27"/>
      <c r="BM42" s="1"/>
      <c r="BN42" s="1"/>
    </row>
    <row r="43" spans="1:66" ht="9.75" customHeight="1" thickBot="1">
      <c r="A43" s="35"/>
      <c r="B43" s="79" t="s">
        <v>0</v>
      </c>
      <c r="C43" s="80" t="s">
        <v>296</v>
      </c>
      <c r="D43" s="272"/>
      <c r="E43" s="216"/>
      <c r="F43" s="216"/>
      <c r="G43" s="252"/>
      <c r="H43" s="81">
        <v>20</v>
      </c>
      <c r="I43" s="82" t="str">
        <f>IF(H43="","","-")</f>
        <v>-</v>
      </c>
      <c r="J43" s="90">
        <v>22</v>
      </c>
      <c r="K43" s="275"/>
      <c r="L43" s="81">
        <v>21</v>
      </c>
      <c r="M43" s="82" t="str">
        <f t="shared" si="0"/>
        <v>-</v>
      </c>
      <c r="N43" s="86">
        <v>18</v>
      </c>
      <c r="O43" s="245"/>
      <c r="P43" s="81">
        <v>21</v>
      </c>
      <c r="Q43" s="82" t="str">
        <f t="shared" si="1"/>
        <v>-</v>
      </c>
      <c r="R43" s="86">
        <v>15</v>
      </c>
      <c r="S43" s="257"/>
      <c r="T43" s="224"/>
      <c r="U43" s="225"/>
      <c r="V43" s="225"/>
      <c r="W43" s="226"/>
      <c r="X43" s="35"/>
      <c r="Y43" s="87">
        <f>COUNTIF(D42:S44,"○")</f>
        <v>2</v>
      </c>
      <c r="Z43" s="88">
        <f>COUNTIF(D42:S44,"×")</f>
        <v>1</v>
      </c>
      <c r="AA43" s="87">
        <f>(IF((D42-F42)&gt;0,1,0))+(IF((D43-F43)&gt;0,1,0))+(IF((D44-F44)&gt;0,1,0))+(IF((H42-J42)&gt;0,1,0))+(IF((H43-J43)&gt;0,1,0))+(IF((H44-J44)&gt;0,1,0))+(IF((L42-N42)&gt;0,1,0))+(IF((L43-N43)&gt;0,1,0))+(IF((L44-N44)&gt;0,1,0))+(IF((P42-R42)&gt;0,1,0))+(IF((P43-R43)&gt;0,1,0))+(IF((P44-R44)&gt;0,1,0))</f>
        <v>4</v>
      </c>
      <c r="AB43" s="89">
        <f>(IF((D42-F42)&lt;0,1,0))+(IF((D43-F43)&lt;0,1,0))+(IF((D44-F44)&lt;0,1,0))+(IF((H42-J42)&lt;0,1,0))+(IF((H43-J43)&lt;0,1,0))+(IF((H44-J44)&lt;0,1,0))+(IF((L42-N42)&lt;0,1,0))+(IF((L43-N43)&lt;0,1,0))+(IF((L44-N44)&lt;0,1,0))+(IF((P42-R42)&lt;0,1,0))+(IF((P43-R43)&lt;0,1,0))+(IF((P44-R44)&lt;0,1,0))</f>
        <v>2</v>
      </c>
      <c r="AC43" s="88">
        <f>SUM(D42:D44,H42:H44,L42:L44,P42:P44)</f>
        <v>122</v>
      </c>
      <c r="AD43" s="88">
        <f>SUM(F42:F44,J42:J44,N42:N44,R42:R44)</f>
        <v>108</v>
      </c>
      <c r="AE43" s="89">
        <f>AC43-AD43</f>
        <v>14</v>
      </c>
      <c r="AF43" s="35"/>
      <c r="AG43" s="35"/>
      <c r="AH43" s="35"/>
      <c r="AI43" s="35"/>
      <c r="AJ43" s="35"/>
      <c r="AK43" s="180" t="s">
        <v>441</v>
      </c>
      <c r="AL43" s="181" t="s">
        <v>387</v>
      </c>
      <c r="AM43" s="35"/>
      <c r="AN43" s="32">
        <v>13</v>
      </c>
      <c r="AO43" s="32"/>
      <c r="AP43" s="32">
        <v>21</v>
      </c>
      <c r="AQ43" s="35"/>
      <c r="AR43" s="333" t="s">
        <v>385</v>
      </c>
      <c r="AS43" s="334"/>
      <c r="AT43" s="334"/>
      <c r="AU43" s="334"/>
      <c r="AV43" s="334"/>
      <c r="AW43" s="334"/>
      <c r="AX43" s="334"/>
      <c r="AY43" s="334"/>
      <c r="AZ43" s="334"/>
      <c r="BA43" s="335"/>
      <c r="BB43" s="35"/>
      <c r="BC43" s="35"/>
      <c r="BD43" s="35"/>
      <c r="BE43" s="27"/>
      <c r="BF43" s="27"/>
      <c r="BG43" s="27"/>
      <c r="BH43" s="27"/>
      <c r="BI43" s="27"/>
      <c r="BJ43" s="27"/>
      <c r="BK43" s="27"/>
      <c r="BL43" s="1"/>
      <c r="BM43" s="1"/>
      <c r="BN43" s="1"/>
    </row>
    <row r="44" spans="1:66" ht="9.75" customHeight="1" thickTop="1">
      <c r="A44" s="35"/>
      <c r="B44" s="91"/>
      <c r="C44" s="92" t="s">
        <v>59</v>
      </c>
      <c r="D44" s="273"/>
      <c r="E44" s="254"/>
      <c r="F44" s="254"/>
      <c r="G44" s="255"/>
      <c r="H44" s="93"/>
      <c r="I44" s="82">
        <f>IF(H44="","","-")</f>
      </c>
      <c r="J44" s="94"/>
      <c r="K44" s="276"/>
      <c r="L44" s="95"/>
      <c r="M44" s="96">
        <f t="shared" si="0"/>
      </c>
      <c r="N44" s="94"/>
      <c r="O44" s="250"/>
      <c r="P44" s="95"/>
      <c r="Q44" s="96">
        <f t="shared" si="1"/>
      </c>
      <c r="R44" s="94"/>
      <c r="S44" s="258"/>
      <c r="T44" s="259"/>
      <c r="U44" s="260"/>
      <c r="V44" s="261"/>
      <c r="W44" s="262"/>
      <c r="X44" s="35"/>
      <c r="Y44" s="87"/>
      <c r="Z44" s="88"/>
      <c r="AA44" s="87"/>
      <c r="AB44" s="89"/>
      <c r="AC44" s="88"/>
      <c r="AD44" s="88"/>
      <c r="AE44" s="89"/>
      <c r="AF44" s="35"/>
      <c r="AG44" s="35"/>
      <c r="AH44" s="35"/>
      <c r="AI44" s="35"/>
      <c r="AJ44" s="35"/>
      <c r="AK44" s="182" t="s">
        <v>442</v>
      </c>
      <c r="AL44" s="183" t="s">
        <v>277</v>
      </c>
      <c r="AM44" s="97"/>
      <c r="AN44" s="98" t="s">
        <v>273</v>
      </c>
      <c r="AO44" s="98"/>
      <c r="AP44" s="99" t="s">
        <v>274</v>
      </c>
      <c r="AQ44" s="56"/>
      <c r="AR44" s="336" t="s">
        <v>386</v>
      </c>
      <c r="AS44" s="337"/>
      <c r="AT44" s="337"/>
      <c r="AU44" s="337"/>
      <c r="AV44" s="337"/>
      <c r="AW44" s="337"/>
      <c r="AX44" s="337"/>
      <c r="AY44" s="337"/>
      <c r="AZ44" s="337"/>
      <c r="BA44" s="338"/>
      <c r="BB44" s="35"/>
      <c r="BC44" s="35"/>
      <c r="BD44" s="35"/>
      <c r="BE44" s="27"/>
      <c r="BF44" s="27"/>
      <c r="BG44" s="27"/>
      <c r="BH44" s="27"/>
      <c r="BI44" s="27"/>
      <c r="BJ44" s="27"/>
      <c r="BK44" s="27"/>
      <c r="BL44" s="1"/>
      <c r="BM44" s="1"/>
      <c r="BN44" s="1"/>
    </row>
    <row r="45" spans="1:66" ht="9.75" customHeight="1">
      <c r="A45" s="35"/>
      <c r="B45" s="79" t="s">
        <v>61</v>
      </c>
      <c r="C45" s="100" t="s">
        <v>63</v>
      </c>
      <c r="D45" s="101">
        <f>IF(J42="","",J42)</f>
        <v>21</v>
      </c>
      <c r="E45" s="82" t="str">
        <f>IF(D45="","","-")</f>
        <v>-</v>
      </c>
      <c r="F45" s="102">
        <f>IF(H42="","",H42)</f>
        <v>18</v>
      </c>
      <c r="G45" s="244" t="str">
        <f>IF(K42="","",IF(K42="○","×",IF(K42="×","○")))</f>
        <v>○</v>
      </c>
      <c r="H45" s="212"/>
      <c r="I45" s="213"/>
      <c r="J45" s="213"/>
      <c r="K45" s="251"/>
      <c r="L45" s="103">
        <v>23</v>
      </c>
      <c r="M45" s="82" t="str">
        <f t="shared" si="0"/>
        <v>-</v>
      </c>
      <c r="N45" s="86">
        <v>25</v>
      </c>
      <c r="O45" s="245" t="s">
        <v>273</v>
      </c>
      <c r="P45" s="104">
        <v>21</v>
      </c>
      <c r="Q45" s="82" t="str">
        <f t="shared" si="1"/>
        <v>-</v>
      </c>
      <c r="R45" s="86">
        <v>18</v>
      </c>
      <c r="S45" s="256" t="s">
        <v>289</v>
      </c>
      <c r="T45" s="221" t="s">
        <v>285</v>
      </c>
      <c r="U45" s="222"/>
      <c r="V45" s="222"/>
      <c r="W45" s="223"/>
      <c r="X45" s="35"/>
      <c r="Y45" s="105"/>
      <c r="Z45" s="106"/>
      <c r="AA45" s="105"/>
      <c r="AB45" s="107"/>
      <c r="AC45" s="106"/>
      <c r="AD45" s="106"/>
      <c r="AE45" s="107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27"/>
      <c r="BG45" s="27"/>
      <c r="BH45" s="27"/>
      <c r="BI45" s="27"/>
      <c r="BJ45" s="27"/>
      <c r="BK45" s="27"/>
      <c r="BM45" s="1"/>
      <c r="BN45" s="1"/>
    </row>
    <row r="46" spans="1:66" ht="9.75" customHeight="1">
      <c r="A46" s="35"/>
      <c r="B46" s="79" t="s">
        <v>62</v>
      </c>
      <c r="C46" s="80" t="s">
        <v>63</v>
      </c>
      <c r="D46" s="108">
        <f>IF(J43="","",J43)</f>
        <v>22</v>
      </c>
      <c r="E46" s="82" t="str">
        <f>IF(D46="","","-")</f>
        <v>-</v>
      </c>
      <c r="F46" s="102">
        <f>IF(H43="","",H43)</f>
        <v>20</v>
      </c>
      <c r="G46" s="245" t="str">
        <f>IF(I43="","",I43)</f>
        <v>-</v>
      </c>
      <c r="H46" s="215"/>
      <c r="I46" s="216"/>
      <c r="J46" s="216"/>
      <c r="K46" s="252"/>
      <c r="L46" s="103">
        <v>15</v>
      </c>
      <c r="M46" s="82" t="str">
        <f t="shared" si="0"/>
        <v>-</v>
      </c>
      <c r="N46" s="86">
        <v>21</v>
      </c>
      <c r="O46" s="245"/>
      <c r="P46" s="109">
        <v>21</v>
      </c>
      <c r="Q46" s="82" t="str">
        <f t="shared" si="1"/>
        <v>-</v>
      </c>
      <c r="R46" s="68">
        <v>11</v>
      </c>
      <c r="S46" s="257"/>
      <c r="T46" s="224"/>
      <c r="U46" s="225"/>
      <c r="V46" s="225"/>
      <c r="W46" s="226"/>
      <c r="X46" s="35"/>
      <c r="Y46" s="87">
        <f>COUNTIF(D45:S47,"○")</f>
        <v>2</v>
      </c>
      <c r="Z46" s="88">
        <f>COUNTIF(D45:S47,"×")</f>
        <v>1</v>
      </c>
      <c r="AA46" s="87">
        <v>4</v>
      </c>
      <c r="AB46" s="89">
        <v>2</v>
      </c>
      <c r="AC46" s="88">
        <f>SUM(D45:D47,H45:H47,L45:L47,P45:P47)</f>
        <v>123</v>
      </c>
      <c r="AD46" s="88">
        <f>SUM(F45:F47,J45:J47,N45:N47,R45:R47)</f>
        <v>113</v>
      </c>
      <c r="AE46" s="89">
        <f>AC46-AD46</f>
        <v>10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44"/>
      <c r="AZ46" s="46" t="s">
        <v>23</v>
      </c>
      <c r="BA46" s="44"/>
      <c r="BB46" s="44"/>
      <c r="BC46" s="44"/>
      <c r="BD46" s="44"/>
      <c r="BE46" s="44"/>
      <c r="BF46" s="38"/>
      <c r="BG46" s="38"/>
      <c r="BH46" s="38"/>
      <c r="BI46" s="38"/>
      <c r="BJ46" s="38"/>
      <c r="BK46" s="38"/>
      <c r="BL46" s="7"/>
      <c r="BM46" s="1"/>
      <c r="BN46" s="1"/>
    </row>
    <row r="47" spans="1:66" ht="9.75" customHeight="1">
      <c r="A47" s="35"/>
      <c r="B47" s="91"/>
      <c r="C47" s="110" t="s">
        <v>9</v>
      </c>
      <c r="D47" s="91">
        <f>IF(J44="","",J44)</f>
      </c>
      <c r="E47" s="82">
        <f aca="true" t="shared" si="2" ref="E47:E53">IF(D47="","","-")</f>
      </c>
      <c r="F47" s="111">
        <f>IF(H44="","",H44)</f>
      </c>
      <c r="G47" s="250">
        <f>IF(I44="","",I44)</f>
      </c>
      <c r="H47" s="253"/>
      <c r="I47" s="254"/>
      <c r="J47" s="254"/>
      <c r="K47" s="255"/>
      <c r="L47" s="112"/>
      <c r="M47" s="82">
        <f t="shared" si="0"/>
      </c>
      <c r="N47" s="113"/>
      <c r="O47" s="250"/>
      <c r="P47" s="114"/>
      <c r="Q47" s="96">
        <f t="shared" si="1"/>
      </c>
      <c r="R47" s="111"/>
      <c r="S47" s="258"/>
      <c r="T47" s="246"/>
      <c r="U47" s="247"/>
      <c r="V47" s="248"/>
      <c r="W47" s="249"/>
      <c r="X47" s="35"/>
      <c r="Y47" s="115"/>
      <c r="Z47" s="116"/>
      <c r="AA47" s="115"/>
      <c r="AB47" s="117"/>
      <c r="AC47" s="116"/>
      <c r="AD47" s="116"/>
      <c r="AE47" s="117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44"/>
      <c r="AZ47" s="343" t="s">
        <v>275</v>
      </c>
      <c r="BA47" s="239"/>
      <c r="BB47" s="239"/>
      <c r="BC47" s="239"/>
      <c r="BD47" s="239"/>
      <c r="BE47" s="239"/>
      <c r="BF47" s="239"/>
      <c r="BG47" s="239"/>
      <c r="BH47" s="239"/>
      <c r="BI47" s="239"/>
      <c r="BJ47" s="240"/>
      <c r="BK47" s="38"/>
      <c r="BL47" s="7"/>
      <c r="BM47" s="1"/>
      <c r="BN47" s="1"/>
    </row>
    <row r="48" spans="1:66" ht="9.75" customHeight="1">
      <c r="A48" s="35"/>
      <c r="B48" s="108" t="s">
        <v>64</v>
      </c>
      <c r="C48" s="80" t="s">
        <v>66</v>
      </c>
      <c r="D48" s="108">
        <f>IF(N42="","",N42)</f>
        <v>18</v>
      </c>
      <c r="E48" s="118" t="str">
        <f t="shared" si="2"/>
        <v>-</v>
      </c>
      <c r="F48" s="102">
        <f>IF(L42="","",L42)</f>
        <v>21</v>
      </c>
      <c r="G48" s="244" t="str">
        <f>IF(O42="","",IF(O42="○","×",IF(O42="×","○")))</f>
        <v>×</v>
      </c>
      <c r="H48" s="109">
        <f>IF(N45="","",N45)</f>
        <v>25</v>
      </c>
      <c r="I48" s="82" t="str">
        <f aca="true" t="shared" si="3" ref="I48:I53">IF(H48="","","-")</f>
        <v>-</v>
      </c>
      <c r="J48" s="102">
        <f>IF(L45="","",L45)</f>
        <v>23</v>
      </c>
      <c r="K48" s="244" t="str">
        <f>IF(O45="","",IF(O45="○","×",IF(O45="×","○")))</f>
        <v>○</v>
      </c>
      <c r="L48" s="212"/>
      <c r="M48" s="213"/>
      <c r="N48" s="213"/>
      <c r="O48" s="251"/>
      <c r="P48" s="103">
        <v>21</v>
      </c>
      <c r="Q48" s="82" t="str">
        <f t="shared" si="1"/>
        <v>-</v>
      </c>
      <c r="R48" s="86">
        <v>19</v>
      </c>
      <c r="S48" s="256" t="s">
        <v>280</v>
      </c>
      <c r="T48" s="224" t="s">
        <v>288</v>
      </c>
      <c r="U48" s="225"/>
      <c r="V48" s="225"/>
      <c r="W48" s="226"/>
      <c r="X48" s="35"/>
      <c r="Y48" s="87"/>
      <c r="Z48" s="88"/>
      <c r="AA48" s="87"/>
      <c r="AB48" s="89"/>
      <c r="AC48" s="88"/>
      <c r="AD48" s="88"/>
      <c r="AE48" s="89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44"/>
      <c r="AZ48" s="339"/>
      <c r="BA48" s="340"/>
      <c r="BB48" s="340"/>
      <c r="BC48" s="340"/>
      <c r="BD48" s="340"/>
      <c r="BE48" s="340"/>
      <c r="BF48" s="340"/>
      <c r="BG48" s="340"/>
      <c r="BH48" s="340"/>
      <c r="BI48" s="340"/>
      <c r="BJ48" s="341"/>
      <c r="BK48" s="38"/>
      <c r="BL48" s="7"/>
      <c r="BM48" s="1"/>
      <c r="BN48" s="1"/>
    </row>
    <row r="49" spans="1:66" ht="9.75" customHeight="1">
      <c r="A49" s="35"/>
      <c r="B49" s="108" t="s">
        <v>65</v>
      </c>
      <c r="C49" s="80" t="s">
        <v>67</v>
      </c>
      <c r="D49" s="108">
        <f>IF(N43="","",N43)</f>
        <v>18</v>
      </c>
      <c r="E49" s="82" t="str">
        <f t="shared" si="2"/>
        <v>-</v>
      </c>
      <c r="F49" s="102">
        <f>IF(L43="","",L43)</f>
        <v>21</v>
      </c>
      <c r="G49" s="245">
        <f>IF(I46="","",I46)</f>
      </c>
      <c r="H49" s="109">
        <f>IF(N46="","",N46)</f>
        <v>21</v>
      </c>
      <c r="I49" s="82" t="str">
        <f t="shared" si="3"/>
        <v>-</v>
      </c>
      <c r="J49" s="102">
        <f>IF(L46="","",L46)</f>
        <v>15</v>
      </c>
      <c r="K49" s="245" t="str">
        <f>IF(M46="","",M46)</f>
        <v>-</v>
      </c>
      <c r="L49" s="215"/>
      <c r="M49" s="216"/>
      <c r="N49" s="216"/>
      <c r="O49" s="252"/>
      <c r="P49" s="103">
        <v>21</v>
      </c>
      <c r="Q49" s="82" t="str">
        <f t="shared" si="1"/>
        <v>-</v>
      </c>
      <c r="R49" s="68">
        <v>16</v>
      </c>
      <c r="S49" s="257"/>
      <c r="T49" s="224"/>
      <c r="U49" s="225"/>
      <c r="V49" s="225"/>
      <c r="W49" s="226"/>
      <c r="X49" s="35"/>
      <c r="Y49" s="87">
        <f>COUNTIF(D48:S50,"○")</f>
        <v>2</v>
      </c>
      <c r="Z49" s="88">
        <f>COUNTIF(D48:S50,"×")</f>
        <v>1</v>
      </c>
      <c r="AA49" s="87">
        <v>4</v>
      </c>
      <c r="AB49" s="89">
        <v>2</v>
      </c>
      <c r="AC49" s="88">
        <f>SUM(D48:D50,H48:H50,L48:L50,P48:P50)</f>
        <v>124</v>
      </c>
      <c r="AD49" s="88">
        <f>SUM(F48:F50,J48:J50,N48:N50,R48:R50)</f>
        <v>115</v>
      </c>
      <c r="AE49" s="89">
        <f>AC49-AD49</f>
        <v>9</v>
      </c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44"/>
      <c r="AZ49" s="339" t="s">
        <v>276</v>
      </c>
      <c r="BA49" s="340"/>
      <c r="BB49" s="340"/>
      <c r="BC49" s="340"/>
      <c r="BD49" s="340"/>
      <c r="BE49" s="340"/>
      <c r="BF49" s="340"/>
      <c r="BG49" s="340"/>
      <c r="BH49" s="340"/>
      <c r="BI49" s="340"/>
      <c r="BJ49" s="341"/>
      <c r="BK49" s="38"/>
      <c r="BL49" s="7"/>
      <c r="BM49" s="1"/>
      <c r="BN49" s="1"/>
    </row>
    <row r="50" spans="1:66" ht="9.75" customHeight="1">
      <c r="A50" s="35"/>
      <c r="B50" s="91"/>
      <c r="C50" s="92" t="s">
        <v>10</v>
      </c>
      <c r="D50" s="91">
        <f>IF(N44="","",N44)</f>
      </c>
      <c r="E50" s="96">
        <f t="shared" si="2"/>
      </c>
      <c r="F50" s="113">
        <f>IF(L44="","",L44)</f>
      </c>
      <c r="G50" s="250">
        <f>IF(I47="","",I47)</f>
      </c>
      <c r="H50" s="112">
        <f>IF(N47="","",N47)</f>
      </c>
      <c r="I50" s="82">
        <f t="shared" si="3"/>
      </c>
      <c r="J50" s="113">
        <f>IF(L47="","",L47)</f>
      </c>
      <c r="K50" s="250">
        <f>IF(M47="","",M47)</f>
      </c>
      <c r="L50" s="253"/>
      <c r="M50" s="254"/>
      <c r="N50" s="254"/>
      <c r="O50" s="255"/>
      <c r="P50" s="112"/>
      <c r="Q50" s="82">
        <f t="shared" si="1"/>
      </c>
      <c r="R50" s="113"/>
      <c r="S50" s="258"/>
      <c r="T50" s="259"/>
      <c r="U50" s="260"/>
      <c r="V50" s="261"/>
      <c r="W50" s="262"/>
      <c r="X50" s="35"/>
      <c r="Y50" s="87"/>
      <c r="Z50" s="88"/>
      <c r="AA50" s="87"/>
      <c r="AB50" s="89"/>
      <c r="AC50" s="88"/>
      <c r="AD50" s="88"/>
      <c r="AE50" s="89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44"/>
      <c r="AZ50" s="3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3"/>
      <c r="BK50" s="38"/>
      <c r="BL50" s="7"/>
      <c r="BM50" s="1"/>
      <c r="BN50" s="1"/>
    </row>
    <row r="51" spans="1:66" ht="9.75" customHeight="1">
      <c r="A51" s="35"/>
      <c r="B51" s="119" t="s">
        <v>68</v>
      </c>
      <c r="C51" s="100" t="s">
        <v>69</v>
      </c>
      <c r="D51" s="108">
        <f>IF(R42="","",R42)</f>
        <v>14</v>
      </c>
      <c r="E51" s="82" t="str">
        <f t="shared" si="2"/>
        <v>-</v>
      </c>
      <c r="F51" s="102">
        <f>IF(P42="","",P42)</f>
        <v>21</v>
      </c>
      <c r="G51" s="244" t="str">
        <f>IF(S42="","",IF(S42="○","×",IF(S42="×","○")))</f>
        <v>×</v>
      </c>
      <c r="H51" s="109">
        <f>IF(R45="","",R45)</f>
        <v>18</v>
      </c>
      <c r="I51" s="118" t="str">
        <f t="shared" si="3"/>
        <v>-</v>
      </c>
      <c r="J51" s="102">
        <f>IF(P45="","",P45)</f>
        <v>21</v>
      </c>
      <c r="K51" s="244" t="str">
        <f>IF(S45="","",IF(S45="○","×",IF(S45="×","○")))</f>
        <v>×</v>
      </c>
      <c r="L51" s="120">
        <f>IF(R48="","",R48)</f>
        <v>19</v>
      </c>
      <c r="M51" s="82" t="str">
        <f>IF(L51="","","-")</f>
        <v>-</v>
      </c>
      <c r="N51" s="121">
        <f>IF(P48="","",P48)</f>
        <v>21</v>
      </c>
      <c r="O51" s="244" t="str">
        <f>IF(S48="","",IF(S48="○","×",IF(S48="×","○")))</f>
        <v>×</v>
      </c>
      <c r="P51" s="212"/>
      <c r="Q51" s="213"/>
      <c r="R51" s="213"/>
      <c r="S51" s="214"/>
      <c r="T51" s="221" t="s">
        <v>287</v>
      </c>
      <c r="U51" s="222"/>
      <c r="V51" s="222"/>
      <c r="W51" s="223"/>
      <c r="X51" s="35"/>
      <c r="Y51" s="105"/>
      <c r="Z51" s="106"/>
      <c r="AA51" s="105"/>
      <c r="AB51" s="107"/>
      <c r="AC51" s="106"/>
      <c r="AD51" s="106"/>
      <c r="AE51" s="107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44"/>
      <c r="AZ51" s="122"/>
      <c r="BA51" s="122"/>
      <c r="BB51" s="122"/>
      <c r="BC51" s="122"/>
      <c r="BD51" s="122"/>
      <c r="BE51" s="122"/>
      <c r="BF51" s="38"/>
      <c r="BG51" s="38"/>
      <c r="BH51" s="38"/>
      <c r="BI51" s="38"/>
      <c r="BJ51" s="38"/>
      <c r="BK51" s="38"/>
      <c r="BL51" s="7"/>
      <c r="BM51" s="1"/>
      <c r="BN51" s="1"/>
    </row>
    <row r="52" spans="1:66" ht="9.75" customHeight="1">
      <c r="A52" s="35"/>
      <c r="B52" s="108" t="s">
        <v>47</v>
      </c>
      <c r="C52" s="80" t="s">
        <v>70</v>
      </c>
      <c r="D52" s="108">
        <f>IF(R43="","",R43)</f>
        <v>15</v>
      </c>
      <c r="E52" s="82" t="str">
        <f t="shared" si="2"/>
        <v>-</v>
      </c>
      <c r="F52" s="102">
        <f>IF(P43="","",P43)</f>
        <v>21</v>
      </c>
      <c r="G52" s="245" t="str">
        <f>IF(I49="","",I49)</f>
        <v>-</v>
      </c>
      <c r="H52" s="109">
        <f>IF(R46="","",R46)</f>
        <v>11</v>
      </c>
      <c r="I52" s="82" t="str">
        <f t="shared" si="3"/>
        <v>-</v>
      </c>
      <c r="J52" s="102">
        <f>IF(P46="","",P46)</f>
        <v>21</v>
      </c>
      <c r="K52" s="245">
        <f>IF(M49="","",M49)</f>
      </c>
      <c r="L52" s="104">
        <f>IF(R49="","",R49)</f>
        <v>16</v>
      </c>
      <c r="M52" s="82" t="str">
        <f>IF(L52="","","-")</f>
        <v>-</v>
      </c>
      <c r="N52" s="102">
        <f>IF(P49="","",P49)</f>
        <v>21</v>
      </c>
      <c r="O52" s="245" t="str">
        <f>IF(Q49="","",Q49)</f>
        <v>-</v>
      </c>
      <c r="P52" s="215"/>
      <c r="Q52" s="216"/>
      <c r="R52" s="216"/>
      <c r="S52" s="217"/>
      <c r="T52" s="224"/>
      <c r="U52" s="225"/>
      <c r="V52" s="225"/>
      <c r="W52" s="226"/>
      <c r="X52" s="35"/>
      <c r="Y52" s="87">
        <f>COUNTIF(D51:S53,"○")</f>
        <v>0</v>
      </c>
      <c r="Z52" s="88">
        <f>COUNTIF(D51:S53,"×")</f>
        <v>3</v>
      </c>
      <c r="AA52" s="87">
        <v>0</v>
      </c>
      <c r="AB52" s="89">
        <v>6</v>
      </c>
      <c r="AC52" s="88">
        <f>SUM(D51:D53,H51:H53,L51:L53,P51:P53)</f>
        <v>93</v>
      </c>
      <c r="AD52" s="88">
        <f>SUM(F51:F53,J51:J53,N51:N53,R51:R53)</f>
        <v>126</v>
      </c>
      <c r="AE52" s="89">
        <f>AC52-AD52</f>
        <v>-33</v>
      </c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44"/>
      <c r="AZ52" s="46" t="s">
        <v>24</v>
      </c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46"/>
      <c r="BL52" s="7"/>
      <c r="BM52" s="1"/>
      <c r="BN52" s="1"/>
    </row>
    <row r="53" spans="1:64" ht="9.75" customHeight="1" thickBot="1">
      <c r="A53" s="35"/>
      <c r="B53" s="123"/>
      <c r="C53" s="124" t="s">
        <v>9</v>
      </c>
      <c r="D53" s="123">
        <f>IF(R44="","",R44)</f>
      </c>
      <c r="E53" s="125">
        <f t="shared" si="2"/>
      </c>
      <c r="F53" s="126">
        <f>IF(P44="","",P44)</f>
      </c>
      <c r="G53" s="201">
        <f>IF(I50="","",I50)</f>
      </c>
      <c r="H53" s="127">
        <f>IF(R47="","",R47)</f>
      </c>
      <c r="I53" s="125">
        <f t="shared" si="3"/>
      </c>
      <c r="J53" s="126">
        <f>IF(P47="","",P47)</f>
      </c>
      <c r="K53" s="201">
        <f>IF(M50="","",M50)</f>
      </c>
      <c r="L53" s="127">
        <f>IF(R50="","",R50)</f>
      </c>
      <c r="M53" s="125">
        <f>IF(L53="","","-")</f>
      </c>
      <c r="N53" s="126">
        <f>IF(P50="","",P50)</f>
      </c>
      <c r="O53" s="201">
        <f>IF(Q50="","",Q50)</f>
      </c>
      <c r="P53" s="218"/>
      <c r="Q53" s="219"/>
      <c r="R53" s="219"/>
      <c r="S53" s="220"/>
      <c r="T53" s="234"/>
      <c r="U53" s="235"/>
      <c r="V53" s="236"/>
      <c r="W53" s="237"/>
      <c r="X53" s="35"/>
      <c r="Y53" s="128"/>
      <c r="Z53" s="129"/>
      <c r="AA53" s="128"/>
      <c r="AB53" s="130"/>
      <c r="AC53" s="129"/>
      <c r="AD53" s="129"/>
      <c r="AE53" s="130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26"/>
      <c r="AQ53" s="35"/>
      <c r="AR53" s="35"/>
      <c r="AS53" s="35"/>
      <c r="AT53" s="35"/>
      <c r="AU53" s="35"/>
      <c r="AV53" s="35"/>
      <c r="AW53" s="35"/>
      <c r="AX53" s="35"/>
      <c r="AY53" s="44"/>
      <c r="AZ53" s="343" t="s">
        <v>278</v>
      </c>
      <c r="BA53" s="239"/>
      <c r="BB53" s="239"/>
      <c r="BC53" s="239"/>
      <c r="BD53" s="239"/>
      <c r="BE53" s="239"/>
      <c r="BF53" s="239"/>
      <c r="BG53" s="239"/>
      <c r="BH53" s="239"/>
      <c r="BI53" s="239"/>
      <c r="BJ53" s="240"/>
      <c r="BK53" s="71"/>
      <c r="BL53" s="7"/>
    </row>
    <row r="54" spans="1:64" ht="9.75" customHeight="1" thickBo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26"/>
      <c r="Z54" s="26"/>
      <c r="AA54" s="26"/>
      <c r="AB54" s="26"/>
      <c r="AC54" s="26"/>
      <c r="AD54" s="26"/>
      <c r="AE54" s="26"/>
      <c r="AF54" s="35"/>
      <c r="AG54" s="35"/>
      <c r="AH54" s="35"/>
      <c r="AI54" s="35"/>
      <c r="AJ54" s="35"/>
      <c r="AK54" s="35"/>
      <c r="AL54" s="35"/>
      <c r="AM54" s="35"/>
      <c r="AN54" s="35"/>
      <c r="AO54" s="46"/>
      <c r="AP54" s="46"/>
      <c r="AQ54" s="35"/>
      <c r="AR54" s="35"/>
      <c r="AS54" s="35"/>
      <c r="AT54" s="35"/>
      <c r="AU54" s="35"/>
      <c r="AV54" s="35"/>
      <c r="AW54" s="35"/>
      <c r="AX54" s="35"/>
      <c r="AY54" s="44"/>
      <c r="AZ54" s="339"/>
      <c r="BA54" s="340"/>
      <c r="BB54" s="340"/>
      <c r="BC54" s="340"/>
      <c r="BD54" s="340"/>
      <c r="BE54" s="340"/>
      <c r="BF54" s="340"/>
      <c r="BG54" s="340"/>
      <c r="BH54" s="340"/>
      <c r="BI54" s="340"/>
      <c r="BJ54" s="341"/>
      <c r="BK54" s="71"/>
      <c r="BL54" s="7"/>
    </row>
    <row r="55" spans="1:64" ht="9.75" customHeight="1">
      <c r="A55" s="35"/>
      <c r="B55" s="297" t="s">
        <v>2</v>
      </c>
      <c r="C55" s="298"/>
      <c r="D55" s="285" t="str">
        <f>B57</f>
        <v>田中慎也</v>
      </c>
      <c r="E55" s="264"/>
      <c r="F55" s="264"/>
      <c r="G55" s="277"/>
      <c r="H55" s="263" t="str">
        <f>B60</f>
        <v>真木宏之</v>
      </c>
      <c r="I55" s="264"/>
      <c r="J55" s="264"/>
      <c r="K55" s="277"/>
      <c r="L55" s="263" t="str">
        <f>B63</f>
        <v>阿部一輝</v>
      </c>
      <c r="M55" s="264"/>
      <c r="N55" s="264"/>
      <c r="O55" s="277"/>
      <c r="P55" s="263" t="str">
        <f>B66</f>
        <v>香川陽一</v>
      </c>
      <c r="Q55" s="264"/>
      <c r="R55" s="264"/>
      <c r="S55" s="265"/>
      <c r="T55" s="266" t="s">
        <v>49</v>
      </c>
      <c r="U55" s="267"/>
      <c r="V55" s="267"/>
      <c r="W55" s="268"/>
      <c r="X55" s="35"/>
      <c r="Y55" s="202" t="s">
        <v>261</v>
      </c>
      <c r="Z55" s="198"/>
      <c r="AA55" s="202" t="s">
        <v>262</v>
      </c>
      <c r="AB55" s="199"/>
      <c r="AC55" s="198" t="s">
        <v>263</v>
      </c>
      <c r="AD55" s="198"/>
      <c r="AE55" s="199"/>
      <c r="AF55" s="35"/>
      <c r="AG55" s="35"/>
      <c r="AH55" s="35"/>
      <c r="AI55" s="35"/>
      <c r="AJ55" s="35"/>
      <c r="AK55" s="35"/>
      <c r="AL55" s="35"/>
      <c r="AM55" s="35"/>
      <c r="AN55" s="35"/>
      <c r="AO55" s="46"/>
      <c r="AP55" s="46"/>
      <c r="AQ55" s="35"/>
      <c r="AR55" s="35"/>
      <c r="AS55" s="35"/>
      <c r="AT55" s="35"/>
      <c r="AU55" s="35"/>
      <c r="AV55" s="35"/>
      <c r="AW55" s="35"/>
      <c r="AX55" s="35"/>
      <c r="AY55" s="44"/>
      <c r="AZ55" s="339" t="s">
        <v>279</v>
      </c>
      <c r="BA55" s="340"/>
      <c r="BB55" s="340"/>
      <c r="BC55" s="340"/>
      <c r="BD55" s="340"/>
      <c r="BE55" s="340"/>
      <c r="BF55" s="340"/>
      <c r="BG55" s="340"/>
      <c r="BH55" s="340"/>
      <c r="BI55" s="340"/>
      <c r="BJ55" s="341"/>
      <c r="BK55" s="71"/>
      <c r="BL55" s="7"/>
    </row>
    <row r="56" spans="1:64" ht="9.75" customHeight="1" thickBot="1">
      <c r="A56" s="35"/>
      <c r="B56" s="299"/>
      <c r="C56" s="300"/>
      <c r="D56" s="200" t="str">
        <f>B58</f>
        <v>濱岡直貴</v>
      </c>
      <c r="E56" s="191"/>
      <c r="F56" s="191"/>
      <c r="G56" s="201"/>
      <c r="H56" s="184" t="str">
        <f>B61</f>
        <v>守安正行</v>
      </c>
      <c r="I56" s="191"/>
      <c r="J56" s="191"/>
      <c r="K56" s="201"/>
      <c r="L56" s="184" t="str">
        <f>B64</f>
        <v>権田光輔</v>
      </c>
      <c r="M56" s="191"/>
      <c r="N56" s="191"/>
      <c r="O56" s="201"/>
      <c r="P56" s="184" t="str">
        <f>B67</f>
        <v>岸本桂司</v>
      </c>
      <c r="Q56" s="191"/>
      <c r="R56" s="191"/>
      <c r="S56" s="192"/>
      <c r="T56" s="193" t="s">
        <v>50</v>
      </c>
      <c r="U56" s="194"/>
      <c r="V56" s="194"/>
      <c r="W56" s="195"/>
      <c r="X56" s="35"/>
      <c r="Y56" s="76" t="s">
        <v>264</v>
      </c>
      <c r="Z56" s="77" t="s">
        <v>265</v>
      </c>
      <c r="AA56" s="76" t="s">
        <v>266</v>
      </c>
      <c r="AB56" s="78" t="s">
        <v>267</v>
      </c>
      <c r="AC56" s="77" t="s">
        <v>266</v>
      </c>
      <c r="AD56" s="77" t="s">
        <v>267</v>
      </c>
      <c r="AE56" s="78" t="s">
        <v>268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46"/>
      <c r="AP56" s="46"/>
      <c r="AQ56" s="35"/>
      <c r="AR56" s="35"/>
      <c r="AS56" s="35"/>
      <c r="AT56" s="35"/>
      <c r="AU56" s="35"/>
      <c r="AV56" s="35"/>
      <c r="AW56" s="35"/>
      <c r="AX56" s="35"/>
      <c r="AY56" s="44"/>
      <c r="AZ56" s="3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3"/>
      <c r="BK56" s="71"/>
      <c r="BL56" s="7"/>
    </row>
    <row r="57" spans="1:69" ht="9.75" customHeight="1">
      <c r="A57" s="35"/>
      <c r="B57" s="79" t="s">
        <v>71</v>
      </c>
      <c r="C57" s="80" t="s">
        <v>66</v>
      </c>
      <c r="D57" s="269"/>
      <c r="E57" s="270"/>
      <c r="F57" s="270"/>
      <c r="G57" s="271"/>
      <c r="H57" s="81">
        <v>16</v>
      </c>
      <c r="I57" s="82" t="str">
        <f>IF(H57="","","-")</f>
        <v>-</v>
      </c>
      <c r="J57" s="68">
        <v>21</v>
      </c>
      <c r="K57" s="274" t="s">
        <v>273</v>
      </c>
      <c r="L57" s="81">
        <v>11</v>
      </c>
      <c r="M57" s="83" t="str">
        <f aca="true" t="shared" si="4" ref="M57:M62">IF(L57="","","-")</f>
        <v>-</v>
      </c>
      <c r="N57" s="84">
        <v>21</v>
      </c>
      <c r="O57" s="277" t="s">
        <v>273</v>
      </c>
      <c r="P57" s="85">
        <v>21</v>
      </c>
      <c r="Q57" s="83" t="str">
        <f aca="true" t="shared" si="5" ref="Q57:Q65">IF(P57="","","-")</f>
        <v>-</v>
      </c>
      <c r="R57" s="86">
        <v>17</v>
      </c>
      <c r="S57" s="265" t="s">
        <v>274</v>
      </c>
      <c r="T57" s="278" t="s">
        <v>288</v>
      </c>
      <c r="U57" s="279"/>
      <c r="V57" s="279"/>
      <c r="W57" s="280"/>
      <c r="X57" s="35"/>
      <c r="Y57" s="87"/>
      <c r="Z57" s="88"/>
      <c r="AA57" s="87"/>
      <c r="AB57" s="89"/>
      <c r="AC57" s="88"/>
      <c r="AD57" s="88"/>
      <c r="AE57" s="89"/>
      <c r="AF57" s="35"/>
      <c r="AG57" s="35"/>
      <c r="AH57" s="35"/>
      <c r="AI57" s="35"/>
      <c r="AJ57" s="35"/>
      <c r="AK57" s="35"/>
      <c r="AL57" s="35"/>
      <c r="AM57" s="35"/>
      <c r="AN57" s="35"/>
      <c r="AO57" s="46"/>
      <c r="AP57" s="46"/>
      <c r="AQ57" s="35"/>
      <c r="AR57" s="35"/>
      <c r="AS57" s="35"/>
      <c r="AT57" s="35"/>
      <c r="AU57" s="35"/>
      <c r="AV57" s="35"/>
      <c r="AW57" s="35"/>
      <c r="AX57" s="35"/>
      <c r="AY57" s="44"/>
      <c r="AZ57" s="122"/>
      <c r="BA57" s="122"/>
      <c r="BB57" s="122"/>
      <c r="BC57" s="122"/>
      <c r="BD57" s="122"/>
      <c r="BE57" s="122"/>
      <c r="BF57" s="122"/>
      <c r="BG57" s="122"/>
      <c r="BH57" s="38"/>
      <c r="BI57" s="38"/>
      <c r="BJ57" s="38"/>
      <c r="BK57" s="38"/>
      <c r="BL57" s="7"/>
      <c r="BO57" s="5"/>
      <c r="BP57" s="5"/>
      <c r="BQ57" s="5"/>
    </row>
    <row r="58" spans="1:69" ht="9.75" customHeight="1">
      <c r="A58" s="35"/>
      <c r="B58" s="79" t="s">
        <v>72</v>
      </c>
      <c r="C58" s="80" t="s">
        <v>45</v>
      </c>
      <c r="D58" s="272"/>
      <c r="E58" s="216"/>
      <c r="F58" s="216"/>
      <c r="G58" s="252"/>
      <c r="H58" s="81">
        <v>12</v>
      </c>
      <c r="I58" s="82" t="str">
        <f>IF(H58="","","-")</f>
        <v>-</v>
      </c>
      <c r="J58" s="90">
        <v>21</v>
      </c>
      <c r="K58" s="275"/>
      <c r="L58" s="81">
        <v>11</v>
      </c>
      <c r="M58" s="82" t="str">
        <f t="shared" si="4"/>
        <v>-</v>
      </c>
      <c r="N58" s="86">
        <v>21</v>
      </c>
      <c r="O58" s="245"/>
      <c r="P58" s="81">
        <v>21</v>
      </c>
      <c r="Q58" s="82" t="str">
        <f t="shared" si="5"/>
        <v>-</v>
      </c>
      <c r="R58" s="86">
        <v>23</v>
      </c>
      <c r="S58" s="257"/>
      <c r="T58" s="224"/>
      <c r="U58" s="225"/>
      <c r="V58" s="225"/>
      <c r="W58" s="226"/>
      <c r="X58" s="35"/>
      <c r="Y58" s="87">
        <f>COUNTIF(D57:S59,"○")</f>
        <v>1</v>
      </c>
      <c r="Z58" s="88">
        <f>COUNTIF(D57:S59,"×")</f>
        <v>2</v>
      </c>
      <c r="AA58" s="87">
        <f>(IF((D57-F57)&gt;0,1,0))+(IF((D58-F58)&gt;0,1,0))+(IF((D59-F59)&gt;0,1,0))+(IF((H57-J57)&gt;0,1,0))+(IF((H58-J58)&gt;0,1,0))+(IF((H59-J59)&gt;0,1,0))+(IF((L57-N57)&gt;0,1,0))+(IF((L58-N58)&gt;0,1,0))+(IF((L59-N59)&gt;0,1,0))+(IF((P57-R57)&gt;0,1,0))+(IF((P58-R58)&gt;0,1,0))+(IF((P59-R59)&gt;0,1,0))</f>
        <v>2</v>
      </c>
      <c r="AB58" s="89">
        <f>(IF((D57-F57)&lt;0,1,0))+(IF((D58-F58)&lt;0,1,0))+(IF((D59-F59)&lt;0,1,0))+(IF((H57-J57)&lt;0,1,0))+(IF((H58-J58)&lt;0,1,0))+(IF((H59-J59)&lt;0,1,0))+(IF((L57-N57)&lt;0,1,0))+(IF((L58-N58)&lt;0,1,0))+(IF((L59-N59)&lt;0,1,0))+(IF((P57-R57)&lt;0,1,0))+(IF((P58-R58)&lt;0,1,0))+(IF((P59-R59)&lt;0,1,0))</f>
        <v>5</v>
      </c>
      <c r="AC58" s="88">
        <f>SUM(D57:D59,H57:H59,L57:L59,P57:P59)</f>
        <v>113</v>
      </c>
      <c r="AD58" s="88">
        <f>SUM(F57:F59,J57:J59,N57:N59,R57:R59)</f>
        <v>141</v>
      </c>
      <c r="AE58" s="89">
        <f>AC58-AD58</f>
        <v>-28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27"/>
      <c r="BI58" s="27"/>
      <c r="BJ58" s="27"/>
      <c r="BK58" s="27"/>
      <c r="BO58" s="5"/>
      <c r="BP58" s="5"/>
      <c r="BQ58" s="5"/>
    </row>
    <row r="59" spans="1:69" ht="9.75" customHeight="1">
      <c r="A59" s="35"/>
      <c r="B59" s="91"/>
      <c r="C59" s="92" t="s">
        <v>36</v>
      </c>
      <c r="D59" s="273"/>
      <c r="E59" s="254"/>
      <c r="F59" s="254"/>
      <c r="G59" s="255"/>
      <c r="H59" s="93"/>
      <c r="I59" s="82">
        <f>IF(H59="","","-")</f>
      </c>
      <c r="J59" s="94"/>
      <c r="K59" s="276"/>
      <c r="L59" s="95"/>
      <c r="M59" s="96">
        <f t="shared" si="4"/>
      </c>
      <c r="N59" s="94"/>
      <c r="O59" s="250"/>
      <c r="P59" s="95">
        <v>21</v>
      </c>
      <c r="Q59" s="96" t="str">
        <f t="shared" si="5"/>
        <v>-</v>
      </c>
      <c r="R59" s="94">
        <v>17</v>
      </c>
      <c r="S59" s="258"/>
      <c r="T59" s="259"/>
      <c r="U59" s="260"/>
      <c r="V59" s="261"/>
      <c r="W59" s="262"/>
      <c r="X59" s="35"/>
      <c r="Y59" s="87"/>
      <c r="Z59" s="88"/>
      <c r="AA59" s="87"/>
      <c r="AB59" s="89"/>
      <c r="AC59" s="88"/>
      <c r="AD59" s="88"/>
      <c r="AE59" s="89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27"/>
      <c r="BI59" s="27"/>
      <c r="BJ59" s="27"/>
      <c r="BK59" s="27"/>
      <c r="BO59" s="5"/>
      <c r="BP59" s="5"/>
      <c r="BQ59" s="5"/>
    </row>
    <row r="60" spans="1:69" ht="9.75" customHeight="1">
      <c r="A60" s="35"/>
      <c r="B60" s="79" t="s">
        <v>73</v>
      </c>
      <c r="C60" s="100" t="s">
        <v>301</v>
      </c>
      <c r="D60" s="101">
        <f>IF(J57="","",J57)</f>
        <v>21</v>
      </c>
      <c r="E60" s="82" t="str">
        <f>IF(D60="","","-")</f>
        <v>-</v>
      </c>
      <c r="F60" s="102">
        <f>IF(H57="","",H57)</f>
        <v>16</v>
      </c>
      <c r="G60" s="244" t="str">
        <f>IF(K57="","",IF(K57="○","×",IF(K57="×","○")))</f>
        <v>○</v>
      </c>
      <c r="H60" s="212"/>
      <c r="I60" s="213"/>
      <c r="J60" s="213"/>
      <c r="K60" s="251"/>
      <c r="L60" s="103">
        <v>21</v>
      </c>
      <c r="M60" s="82" t="str">
        <f t="shared" si="4"/>
        <v>-</v>
      </c>
      <c r="N60" s="86">
        <v>11</v>
      </c>
      <c r="O60" s="245" t="s">
        <v>274</v>
      </c>
      <c r="P60" s="104">
        <v>21</v>
      </c>
      <c r="Q60" s="82" t="str">
        <f t="shared" si="5"/>
        <v>-</v>
      </c>
      <c r="R60" s="86">
        <v>9</v>
      </c>
      <c r="S60" s="256" t="s">
        <v>274</v>
      </c>
      <c r="T60" s="221" t="s">
        <v>286</v>
      </c>
      <c r="U60" s="222"/>
      <c r="V60" s="222"/>
      <c r="W60" s="223"/>
      <c r="X60" s="35"/>
      <c r="Y60" s="105"/>
      <c r="Z60" s="106"/>
      <c r="AA60" s="105"/>
      <c r="AB60" s="107"/>
      <c r="AC60" s="106"/>
      <c r="AD60" s="106"/>
      <c r="AE60" s="107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27"/>
      <c r="BI60" s="27"/>
      <c r="BJ60" s="27"/>
      <c r="BK60" s="27"/>
      <c r="BO60" s="5"/>
      <c r="BP60" s="5"/>
      <c r="BQ60" s="5"/>
    </row>
    <row r="61" spans="1:69" ht="9.75" customHeight="1">
      <c r="A61" s="35"/>
      <c r="B61" s="79" t="s">
        <v>74</v>
      </c>
      <c r="C61" s="80" t="s">
        <v>75</v>
      </c>
      <c r="D61" s="108">
        <f>IF(J58="","",J58)</f>
        <v>21</v>
      </c>
      <c r="E61" s="82" t="str">
        <f>IF(D61="","","-")</f>
        <v>-</v>
      </c>
      <c r="F61" s="102">
        <f>IF(H58="","",H58)</f>
        <v>12</v>
      </c>
      <c r="G61" s="245" t="str">
        <f>IF(I58="","",I58)</f>
        <v>-</v>
      </c>
      <c r="H61" s="215"/>
      <c r="I61" s="216"/>
      <c r="J61" s="216"/>
      <c r="K61" s="252"/>
      <c r="L61" s="103">
        <v>21</v>
      </c>
      <c r="M61" s="82" t="str">
        <f t="shared" si="4"/>
        <v>-</v>
      </c>
      <c r="N61" s="86">
        <v>15</v>
      </c>
      <c r="O61" s="245"/>
      <c r="P61" s="109">
        <v>21</v>
      </c>
      <c r="Q61" s="82" t="str">
        <f t="shared" si="5"/>
        <v>-</v>
      </c>
      <c r="R61" s="68">
        <v>11</v>
      </c>
      <c r="S61" s="257"/>
      <c r="T61" s="224"/>
      <c r="U61" s="225"/>
      <c r="V61" s="225"/>
      <c r="W61" s="226"/>
      <c r="X61" s="35"/>
      <c r="Y61" s="87">
        <f>COUNTIF(D60:S62,"○")</f>
        <v>3</v>
      </c>
      <c r="Z61" s="88">
        <f>COUNTIF(D60:S62,"×")</f>
        <v>0</v>
      </c>
      <c r="AA61" s="87"/>
      <c r="AB61" s="89"/>
      <c r="AC61" s="88">
        <f>SUM(D60:D62,H60:H62,L60:L62,P60:P62)</f>
        <v>126</v>
      </c>
      <c r="AD61" s="88">
        <f>SUM(F60:F62,J60:J62,N60:N62,R60:R62)</f>
        <v>74</v>
      </c>
      <c r="AE61" s="89">
        <f>AC61-AD61</f>
        <v>52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27"/>
      <c r="BI61" s="27"/>
      <c r="BJ61" s="27"/>
      <c r="BK61" s="27"/>
      <c r="BO61" s="5"/>
      <c r="BP61" s="5"/>
      <c r="BQ61" s="5"/>
    </row>
    <row r="62" spans="1:69" ht="9.75" customHeight="1">
      <c r="A62" s="35"/>
      <c r="B62" s="91"/>
      <c r="C62" s="110"/>
      <c r="D62" s="91">
        <f>IF(J59="","",J59)</f>
      </c>
      <c r="E62" s="82">
        <f aca="true" t="shared" si="6" ref="E62:E68">IF(D62="","","-")</f>
      </c>
      <c r="F62" s="111">
        <f>IF(H59="","",H59)</f>
      </c>
      <c r="G62" s="250">
        <f>IF(I59="","",I59)</f>
      </c>
      <c r="H62" s="253"/>
      <c r="I62" s="254"/>
      <c r="J62" s="254"/>
      <c r="K62" s="255"/>
      <c r="L62" s="112"/>
      <c r="M62" s="82">
        <f t="shared" si="4"/>
      </c>
      <c r="N62" s="113"/>
      <c r="O62" s="250"/>
      <c r="P62" s="114"/>
      <c r="Q62" s="96">
        <f t="shared" si="5"/>
      </c>
      <c r="R62" s="111"/>
      <c r="S62" s="258"/>
      <c r="T62" s="246"/>
      <c r="U62" s="247"/>
      <c r="V62" s="248"/>
      <c r="W62" s="249"/>
      <c r="X62" s="35"/>
      <c r="Y62" s="115"/>
      <c r="Z62" s="116"/>
      <c r="AA62" s="115"/>
      <c r="AB62" s="117"/>
      <c r="AC62" s="116"/>
      <c r="AD62" s="116"/>
      <c r="AE62" s="117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27"/>
      <c r="BI62" s="27"/>
      <c r="BJ62" s="27"/>
      <c r="BK62" s="27"/>
      <c r="BO62" s="5"/>
      <c r="BP62" s="5"/>
      <c r="BQ62" s="5"/>
    </row>
    <row r="63" spans="1:69" ht="9.75" customHeight="1">
      <c r="A63" s="35"/>
      <c r="B63" s="108" t="s">
        <v>46</v>
      </c>
      <c r="C63" s="100" t="s">
        <v>63</v>
      </c>
      <c r="D63" s="108">
        <f>IF(N57="","",N57)</f>
        <v>21</v>
      </c>
      <c r="E63" s="118" t="str">
        <f t="shared" si="6"/>
        <v>-</v>
      </c>
      <c r="F63" s="102">
        <f>IF(L57="","",L57)</f>
        <v>11</v>
      </c>
      <c r="G63" s="244" t="str">
        <f>IF(O57="","",IF(O57="○","×",IF(O57="×","○")))</f>
        <v>○</v>
      </c>
      <c r="H63" s="109">
        <f>IF(N60="","",N60)</f>
        <v>11</v>
      </c>
      <c r="I63" s="82" t="str">
        <f aca="true" t="shared" si="7" ref="I63:I68">IF(H63="","","-")</f>
        <v>-</v>
      </c>
      <c r="J63" s="102">
        <f>IF(L60="","",L60)</f>
        <v>21</v>
      </c>
      <c r="K63" s="244" t="str">
        <f>IF(O60="","",IF(O60="○","×",IF(O60="×","○")))</f>
        <v>×</v>
      </c>
      <c r="L63" s="212"/>
      <c r="M63" s="213"/>
      <c r="N63" s="213"/>
      <c r="O63" s="251"/>
      <c r="P63" s="103">
        <v>21</v>
      </c>
      <c r="Q63" s="82" t="str">
        <f t="shared" si="5"/>
        <v>-</v>
      </c>
      <c r="R63" s="86">
        <v>14</v>
      </c>
      <c r="S63" s="256" t="s">
        <v>283</v>
      </c>
      <c r="T63" s="224" t="s">
        <v>285</v>
      </c>
      <c r="U63" s="225"/>
      <c r="V63" s="225"/>
      <c r="W63" s="226"/>
      <c r="X63" s="35"/>
      <c r="Y63" s="87"/>
      <c r="Z63" s="88"/>
      <c r="AA63" s="87"/>
      <c r="AB63" s="89"/>
      <c r="AC63" s="88"/>
      <c r="AD63" s="88"/>
      <c r="AE63" s="89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27"/>
      <c r="BI63" s="27"/>
      <c r="BJ63" s="27"/>
      <c r="BK63" s="27"/>
      <c r="BO63" s="5"/>
      <c r="BP63" s="5"/>
      <c r="BQ63" s="5"/>
    </row>
    <row r="64" spans="1:69" ht="9.75" customHeight="1">
      <c r="A64" s="35"/>
      <c r="B64" s="108" t="s">
        <v>76</v>
      </c>
      <c r="C64" s="80" t="s">
        <v>305</v>
      </c>
      <c r="D64" s="108">
        <f>IF(N58="","",N58)</f>
        <v>21</v>
      </c>
      <c r="E64" s="82" t="str">
        <f t="shared" si="6"/>
        <v>-</v>
      </c>
      <c r="F64" s="102">
        <f>IF(L58="","",L58)</f>
        <v>11</v>
      </c>
      <c r="G64" s="245">
        <f>IF(I61="","",I61)</f>
      </c>
      <c r="H64" s="109">
        <f>IF(N61="","",N61)</f>
        <v>15</v>
      </c>
      <c r="I64" s="82" t="str">
        <f t="shared" si="7"/>
        <v>-</v>
      </c>
      <c r="J64" s="102">
        <f>IF(L61="","",L61)</f>
        <v>21</v>
      </c>
      <c r="K64" s="245" t="str">
        <f>IF(M61="","",M61)</f>
        <v>-</v>
      </c>
      <c r="L64" s="215"/>
      <c r="M64" s="216"/>
      <c r="N64" s="216"/>
      <c r="O64" s="252"/>
      <c r="P64" s="103">
        <v>19</v>
      </c>
      <c r="Q64" s="82" t="str">
        <f t="shared" si="5"/>
        <v>-</v>
      </c>
      <c r="R64" s="68">
        <v>21</v>
      </c>
      <c r="S64" s="257"/>
      <c r="T64" s="224"/>
      <c r="U64" s="225"/>
      <c r="V64" s="225"/>
      <c r="W64" s="226"/>
      <c r="X64" s="35"/>
      <c r="Y64" s="87">
        <f>COUNTIF(D63:S65,"○")</f>
        <v>2</v>
      </c>
      <c r="Z64" s="88">
        <f>COUNTIF(D63:S65,"×")</f>
        <v>1</v>
      </c>
      <c r="AA64" s="87"/>
      <c r="AB64" s="89"/>
      <c r="AC64" s="88">
        <f>SUM(D63:D65,H63:H65,L63:L65,P63:P65)</f>
        <v>129</v>
      </c>
      <c r="AD64" s="88">
        <f>SUM(F63:F65,J63:J65,N63:N65,R63:R65)</f>
        <v>115</v>
      </c>
      <c r="AE64" s="89">
        <f>AC64-AD64</f>
        <v>14</v>
      </c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27"/>
      <c r="BI64" s="27"/>
      <c r="BJ64" s="27"/>
      <c r="BK64" s="27"/>
      <c r="BO64" s="5"/>
      <c r="BP64" s="5"/>
      <c r="BQ64" s="5"/>
    </row>
    <row r="65" spans="1:69" ht="9.75" customHeight="1">
      <c r="A65" s="35"/>
      <c r="B65" s="91"/>
      <c r="C65" s="92" t="s">
        <v>77</v>
      </c>
      <c r="D65" s="91">
        <f>IF(N59="","",N59)</f>
      </c>
      <c r="E65" s="96">
        <f t="shared" si="6"/>
      </c>
      <c r="F65" s="113">
        <f>IF(L59="","",L59)</f>
      </c>
      <c r="G65" s="250">
        <f>IF(I62="","",I62)</f>
      </c>
      <c r="H65" s="112">
        <f>IF(N62="","",N62)</f>
      </c>
      <c r="I65" s="82">
        <f t="shared" si="7"/>
      </c>
      <c r="J65" s="113">
        <f>IF(L62="","",L62)</f>
      </c>
      <c r="K65" s="250">
        <f>IF(M62="","",M62)</f>
      </c>
      <c r="L65" s="253"/>
      <c r="M65" s="254"/>
      <c r="N65" s="254"/>
      <c r="O65" s="255"/>
      <c r="P65" s="112">
        <v>21</v>
      </c>
      <c r="Q65" s="82" t="str">
        <f t="shared" si="5"/>
        <v>-</v>
      </c>
      <c r="R65" s="113">
        <v>16</v>
      </c>
      <c r="S65" s="258"/>
      <c r="T65" s="259"/>
      <c r="U65" s="260"/>
      <c r="V65" s="261"/>
      <c r="W65" s="262"/>
      <c r="X65" s="35"/>
      <c r="Y65" s="87"/>
      <c r="Z65" s="88"/>
      <c r="AA65" s="87"/>
      <c r="AB65" s="89"/>
      <c r="AC65" s="88"/>
      <c r="AD65" s="88"/>
      <c r="AE65" s="89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27"/>
      <c r="BI65" s="27"/>
      <c r="BJ65" s="27"/>
      <c r="BK65" s="27"/>
      <c r="BO65" s="5"/>
      <c r="BP65" s="5"/>
      <c r="BQ65" s="5"/>
    </row>
    <row r="66" spans="1:69" ht="9.75" customHeight="1">
      <c r="A66" s="35"/>
      <c r="B66" s="119" t="s">
        <v>78</v>
      </c>
      <c r="C66" s="131" t="s">
        <v>35</v>
      </c>
      <c r="D66" s="108">
        <f>IF(R57="","",R57)</f>
        <v>17</v>
      </c>
      <c r="E66" s="82" t="str">
        <f t="shared" si="6"/>
        <v>-</v>
      </c>
      <c r="F66" s="102">
        <f>IF(P57="","",P57)</f>
        <v>21</v>
      </c>
      <c r="G66" s="244" t="str">
        <f>IF(S57="","",IF(S57="○","×",IF(S57="×","○")))</f>
        <v>×</v>
      </c>
      <c r="H66" s="109">
        <f>IF(R60="","",R60)</f>
        <v>9</v>
      </c>
      <c r="I66" s="118" t="str">
        <f t="shared" si="7"/>
        <v>-</v>
      </c>
      <c r="J66" s="102">
        <f>IF(P60="","",P60)</f>
        <v>21</v>
      </c>
      <c r="K66" s="244" t="str">
        <f>IF(S60="","",IF(S60="○","×",IF(S60="×","○")))</f>
        <v>×</v>
      </c>
      <c r="L66" s="120">
        <f>IF(R63="","",R63)</f>
        <v>14</v>
      </c>
      <c r="M66" s="82" t="str">
        <f>IF(L66="","","-")</f>
        <v>-</v>
      </c>
      <c r="N66" s="121">
        <f>IF(P63="","",P63)</f>
        <v>21</v>
      </c>
      <c r="O66" s="244" t="str">
        <f>IF(S63="","",IF(S63="○","×",IF(S63="×","○")))</f>
        <v>×</v>
      </c>
      <c r="P66" s="212"/>
      <c r="Q66" s="213"/>
      <c r="R66" s="213"/>
      <c r="S66" s="214"/>
      <c r="T66" s="221" t="s">
        <v>287</v>
      </c>
      <c r="U66" s="222"/>
      <c r="V66" s="222"/>
      <c r="W66" s="223"/>
      <c r="X66" s="35"/>
      <c r="Y66" s="105"/>
      <c r="Z66" s="106"/>
      <c r="AA66" s="105"/>
      <c r="AB66" s="107"/>
      <c r="AC66" s="106"/>
      <c r="AD66" s="106"/>
      <c r="AE66" s="107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27"/>
      <c r="BI66" s="27"/>
      <c r="BJ66" s="27"/>
      <c r="BK66" s="27"/>
      <c r="BO66" s="5"/>
      <c r="BP66" s="5"/>
      <c r="BQ66" s="5"/>
    </row>
    <row r="67" spans="1:69" ht="9.75" customHeight="1">
      <c r="A67" s="35"/>
      <c r="B67" s="108" t="s">
        <v>57</v>
      </c>
      <c r="C67" s="132" t="s">
        <v>35</v>
      </c>
      <c r="D67" s="108">
        <f>IF(R58="","",R58)</f>
        <v>23</v>
      </c>
      <c r="E67" s="82" t="str">
        <f t="shared" si="6"/>
        <v>-</v>
      </c>
      <c r="F67" s="102">
        <f>IF(P58="","",P58)</f>
        <v>21</v>
      </c>
      <c r="G67" s="245" t="str">
        <f>IF(I64="","",I64)</f>
        <v>-</v>
      </c>
      <c r="H67" s="109">
        <f>IF(R61="","",R61)</f>
        <v>11</v>
      </c>
      <c r="I67" s="82" t="str">
        <f t="shared" si="7"/>
        <v>-</v>
      </c>
      <c r="J67" s="102">
        <f>IF(P61="","",P61)</f>
        <v>21</v>
      </c>
      <c r="K67" s="245">
        <f>IF(M64="","",M64)</f>
      </c>
      <c r="L67" s="104">
        <f>IF(R64="","",R64)</f>
        <v>21</v>
      </c>
      <c r="M67" s="82" t="str">
        <f>IF(L67="","","-")</f>
        <v>-</v>
      </c>
      <c r="N67" s="102">
        <f>IF(P64="","",P64)</f>
        <v>19</v>
      </c>
      <c r="O67" s="245" t="str">
        <f>IF(Q64="","",Q64)</f>
        <v>-</v>
      </c>
      <c r="P67" s="215"/>
      <c r="Q67" s="216"/>
      <c r="R67" s="216"/>
      <c r="S67" s="217"/>
      <c r="T67" s="224"/>
      <c r="U67" s="225"/>
      <c r="V67" s="225"/>
      <c r="W67" s="226"/>
      <c r="X67" s="35"/>
      <c r="Y67" s="87">
        <f>COUNTIF(D66:S68,"○")</f>
        <v>0</v>
      </c>
      <c r="Z67" s="88">
        <f>COUNTIF(D66:S68,"×")</f>
        <v>3</v>
      </c>
      <c r="AA67" s="87"/>
      <c r="AB67" s="89"/>
      <c r="AC67" s="88">
        <f>SUM(D66:D68,H66:H68,L66:L68,P66:P68)</f>
        <v>128</v>
      </c>
      <c r="AD67" s="88">
        <f>SUM(F66:F68,J66:J68,N66:N68,R66:R68)</f>
        <v>166</v>
      </c>
      <c r="AE67" s="89">
        <f>AC67-AD67</f>
        <v>-38</v>
      </c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27"/>
      <c r="BI67" s="27"/>
      <c r="BJ67" s="27"/>
      <c r="BK67" s="27"/>
      <c r="BO67" s="5"/>
      <c r="BP67" s="5"/>
      <c r="BQ67" s="5"/>
    </row>
    <row r="68" spans="1:69" ht="9.75" customHeight="1" thickBot="1">
      <c r="A68" s="35"/>
      <c r="B68" s="123"/>
      <c r="C68" s="133" t="s">
        <v>9</v>
      </c>
      <c r="D68" s="123">
        <f>IF(R59="","",R59)</f>
        <v>17</v>
      </c>
      <c r="E68" s="125" t="str">
        <f t="shared" si="6"/>
        <v>-</v>
      </c>
      <c r="F68" s="126">
        <f>IF(P59="","",P59)</f>
        <v>21</v>
      </c>
      <c r="G68" s="201">
        <f>IF(I65="","",I65)</f>
      </c>
      <c r="H68" s="127">
        <f>IF(R62="","",R62)</f>
      </c>
      <c r="I68" s="125">
        <f t="shared" si="7"/>
      </c>
      <c r="J68" s="126">
        <f>IF(P62="","",P62)</f>
      </c>
      <c r="K68" s="201">
        <f>IF(M65="","",M65)</f>
      </c>
      <c r="L68" s="127">
        <f>IF(R65="","",R65)</f>
        <v>16</v>
      </c>
      <c r="M68" s="125" t="str">
        <f>IF(L68="","","-")</f>
        <v>-</v>
      </c>
      <c r="N68" s="126">
        <f>IF(P65="","",P65)</f>
        <v>21</v>
      </c>
      <c r="O68" s="201" t="str">
        <f>IF(Q65="","",Q65)</f>
        <v>-</v>
      </c>
      <c r="P68" s="218"/>
      <c r="Q68" s="219"/>
      <c r="R68" s="219"/>
      <c r="S68" s="220"/>
      <c r="T68" s="234"/>
      <c r="U68" s="235"/>
      <c r="V68" s="236"/>
      <c r="W68" s="237"/>
      <c r="X68" s="35"/>
      <c r="Y68" s="128"/>
      <c r="Z68" s="129"/>
      <c r="AA68" s="128"/>
      <c r="AB68" s="130"/>
      <c r="AC68" s="129"/>
      <c r="AD68" s="129"/>
      <c r="AE68" s="130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27"/>
      <c r="BI68" s="27"/>
      <c r="BJ68" s="27"/>
      <c r="BK68" s="27"/>
      <c r="BO68" s="5"/>
      <c r="BP68" s="5"/>
      <c r="BQ68" s="5"/>
    </row>
    <row r="69" spans="1:69" ht="9.75" customHeight="1" thickBo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26"/>
      <c r="Z69" s="26"/>
      <c r="AA69" s="26"/>
      <c r="AB69" s="26"/>
      <c r="AC69" s="26"/>
      <c r="AD69" s="26"/>
      <c r="AE69" s="26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27"/>
      <c r="BI69" s="27"/>
      <c r="BJ69" s="27"/>
      <c r="BK69" s="27"/>
      <c r="BO69" s="5"/>
      <c r="BP69" s="5"/>
      <c r="BQ69" s="5"/>
    </row>
    <row r="70" spans="1:69" ht="9.75" customHeight="1">
      <c r="A70" s="35"/>
      <c r="B70" s="297" t="s">
        <v>79</v>
      </c>
      <c r="C70" s="298"/>
      <c r="D70" s="285" t="str">
        <f>B72</f>
        <v>石川竜郎</v>
      </c>
      <c r="E70" s="264"/>
      <c r="F70" s="264"/>
      <c r="G70" s="277"/>
      <c r="H70" s="263" t="str">
        <f>B75</f>
        <v>中山賢太</v>
      </c>
      <c r="I70" s="264"/>
      <c r="J70" s="264"/>
      <c r="K70" s="277"/>
      <c r="L70" s="263" t="str">
        <f>B78</f>
        <v>真鍋智</v>
      </c>
      <c r="M70" s="264"/>
      <c r="N70" s="264"/>
      <c r="O70" s="277"/>
      <c r="P70" s="263" t="str">
        <f>B81</f>
        <v>岡和宏</v>
      </c>
      <c r="Q70" s="264"/>
      <c r="R70" s="264"/>
      <c r="S70" s="277"/>
      <c r="T70" s="263" t="str">
        <f>B84</f>
        <v>日下拓郎</v>
      </c>
      <c r="U70" s="264"/>
      <c r="V70" s="264"/>
      <c r="W70" s="277"/>
      <c r="X70" s="209" t="s">
        <v>49</v>
      </c>
      <c r="Y70" s="210"/>
      <c r="Z70" s="210"/>
      <c r="AA70" s="211"/>
      <c r="AB70" s="35"/>
      <c r="AC70" s="202" t="s">
        <v>261</v>
      </c>
      <c r="AD70" s="198"/>
      <c r="AE70" s="202" t="s">
        <v>262</v>
      </c>
      <c r="AF70" s="199"/>
      <c r="AG70" s="198" t="s">
        <v>263</v>
      </c>
      <c r="AH70" s="198"/>
      <c r="AI70" s="199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27"/>
      <c r="BI70" s="27"/>
      <c r="BJ70" s="27"/>
      <c r="BK70" s="27"/>
      <c r="BO70" s="5"/>
      <c r="BP70" s="5"/>
      <c r="BQ70" s="5"/>
    </row>
    <row r="71" spans="1:69" ht="9.75" customHeight="1" thickBot="1">
      <c r="A71" s="35"/>
      <c r="B71" s="299"/>
      <c r="C71" s="300"/>
      <c r="D71" s="200" t="str">
        <f>B73</f>
        <v>信藤潤一郎</v>
      </c>
      <c r="E71" s="191"/>
      <c r="F71" s="191"/>
      <c r="G71" s="201"/>
      <c r="H71" s="184" t="str">
        <f>B76</f>
        <v>平塚裕也</v>
      </c>
      <c r="I71" s="191"/>
      <c r="J71" s="191"/>
      <c r="K71" s="201"/>
      <c r="L71" s="184" t="str">
        <f>B79</f>
        <v>藤原清貴</v>
      </c>
      <c r="M71" s="191"/>
      <c r="N71" s="191"/>
      <c r="O71" s="201"/>
      <c r="P71" s="184" t="str">
        <f>B82</f>
        <v>伊藤宏晃</v>
      </c>
      <c r="Q71" s="191"/>
      <c r="R71" s="191"/>
      <c r="S71" s="201"/>
      <c r="T71" s="184" t="str">
        <f>B85</f>
        <v>吉崎雅士</v>
      </c>
      <c r="U71" s="191"/>
      <c r="V71" s="191"/>
      <c r="W71" s="201"/>
      <c r="X71" s="312" t="s">
        <v>50</v>
      </c>
      <c r="Y71" s="313"/>
      <c r="Z71" s="313"/>
      <c r="AA71" s="314"/>
      <c r="AB71" s="35"/>
      <c r="AC71" s="76" t="s">
        <v>264</v>
      </c>
      <c r="AD71" s="77" t="s">
        <v>265</v>
      </c>
      <c r="AE71" s="76" t="s">
        <v>266</v>
      </c>
      <c r="AF71" s="78" t="s">
        <v>267</v>
      </c>
      <c r="AG71" s="77" t="s">
        <v>266</v>
      </c>
      <c r="AH71" s="77" t="s">
        <v>267</v>
      </c>
      <c r="AI71" s="78" t="s">
        <v>268</v>
      </c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27"/>
      <c r="BI71" s="27"/>
      <c r="BJ71" s="27"/>
      <c r="BK71" s="27"/>
      <c r="BO71" s="5"/>
      <c r="BP71" s="5"/>
      <c r="BQ71" s="5"/>
    </row>
    <row r="72" spans="1:69" ht="9.75" customHeight="1">
      <c r="A72" s="35"/>
      <c r="B72" s="79" t="s">
        <v>28</v>
      </c>
      <c r="C72" s="80" t="s">
        <v>35</v>
      </c>
      <c r="D72" s="269"/>
      <c r="E72" s="270"/>
      <c r="F72" s="270"/>
      <c r="G72" s="271"/>
      <c r="H72" s="81">
        <v>17</v>
      </c>
      <c r="I72" s="82" t="str">
        <f>IF(H72="","","-")</f>
        <v>-</v>
      </c>
      <c r="J72" s="68">
        <v>21</v>
      </c>
      <c r="K72" s="274" t="s">
        <v>273</v>
      </c>
      <c r="L72" s="81">
        <v>21</v>
      </c>
      <c r="M72" s="83" t="str">
        <f aca="true" t="shared" si="8" ref="M72:M77">IF(L72="","","-")</f>
        <v>-</v>
      </c>
      <c r="N72" s="84">
        <v>16</v>
      </c>
      <c r="O72" s="277" t="s">
        <v>274</v>
      </c>
      <c r="P72" s="81">
        <v>21</v>
      </c>
      <c r="Q72" s="83" t="str">
        <f aca="true" t="shared" si="9" ref="Q72:Q80">IF(P72="","","-")</f>
        <v>-</v>
      </c>
      <c r="R72" s="84">
        <v>18</v>
      </c>
      <c r="S72" s="277" t="s">
        <v>274</v>
      </c>
      <c r="T72" s="81">
        <v>22</v>
      </c>
      <c r="U72" s="83" t="str">
        <f aca="true" t="shared" si="10" ref="U72:U83">IF(T72="","","-")</f>
        <v>-</v>
      </c>
      <c r="V72" s="84">
        <v>24</v>
      </c>
      <c r="W72" s="277" t="s">
        <v>281</v>
      </c>
      <c r="X72" s="309" t="s">
        <v>288</v>
      </c>
      <c r="Y72" s="310"/>
      <c r="Z72" s="310"/>
      <c r="AA72" s="311"/>
      <c r="AB72" s="35"/>
      <c r="AC72" s="87"/>
      <c r="AD72" s="88"/>
      <c r="AE72" s="87"/>
      <c r="AF72" s="89"/>
      <c r="AG72" s="88"/>
      <c r="AH72" s="88"/>
      <c r="AI72" s="89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27"/>
      <c r="BI72" s="27"/>
      <c r="BJ72" s="27"/>
      <c r="BK72" s="27"/>
      <c r="BO72" s="5"/>
      <c r="BP72" s="5"/>
      <c r="BQ72" s="5"/>
    </row>
    <row r="73" spans="1:69" ht="9.75" customHeight="1">
      <c r="A73" s="35"/>
      <c r="B73" s="79" t="s">
        <v>34</v>
      </c>
      <c r="C73" s="80" t="s">
        <v>35</v>
      </c>
      <c r="D73" s="272"/>
      <c r="E73" s="216"/>
      <c r="F73" s="216"/>
      <c r="G73" s="252"/>
      <c r="H73" s="81">
        <v>18</v>
      </c>
      <c r="I73" s="82" t="str">
        <f>IF(H73="","","-")</f>
        <v>-</v>
      </c>
      <c r="J73" s="90">
        <v>21</v>
      </c>
      <c r="K73" s="275"/>
      <c r="L73" s="81">
        <v>24</v>
      </c>
      <c r="M73" s="82" t="str">
        <f t="shared" si="8"/>
        <v>-</v>
      </c>
      <c r="N73" s="86">
        <v>22</v>
      </c>
      <c r="O73" s="245"/>
      <c r="P73" s="81">
        <v>21</v>
      </c>
      <c r="Q73" s="82" t="str">
        <f t="shared" si="9"/>
        <v>-</v>
      </c>
      <c r="R73" s="86">
        <v>14</v>
      </c>
      <c r="S73" s="245"/>
      <c r="T73" s="81">
        <v>21</v>
      </c>
      <c r="U73" s="82" t="str">
        <f t="shared" si="10"/>
        <v>-</v>
      </c>
      <c r="V73" s="86">
        <v>18</v>
      </c>
      <c r="W73" s="245"/>
      <c r="X73" s="290"/>
      <c r="Y73" s="291"/>
      <c r="Z73" s="291"/>
      <c r="AA73" s="292"/>
      <c r="AB73" s="35"/>
      <c r="AC73" s="87">
        <f>COUNTIF(D72:W74,"○")</f>
        <v>2</v>
      </c>
      <c r="AD73" s="88">
        <f>COUNTIF(D72:W74,"×")</f>
        <v>2</v>
      </c>
      <c r="AE73" s="87">
        <f>(IF((D72-F72)&gt;0,1,0))+(IF((D73-F73)&gt;0,1,0))+(IF((D74-F74)&gt;0,1,0))+(IF((H72-J72)&gt;0,1,0))+(IF((H73-J73)&gt;0,1,0))+(IF((H74-J74)&gt;0,1,0))+(IF((L72-N72)&gt;0,1,0))+(IF((L73-N73)&gt;0,1,0))+(IF((L74-N74)&gt;0,1,0))+(IF((P72-R72)&gt;0,1,0))+(IF((P73-R73)&gt;0,1,0))+(IF((P74-R74)&gt;0,1,0))+(IF((T72-V72)&gt;0,1,0))+(IF((T73-V73)&gt;0,1,0))+(IF((T74-V74)&gt;0,1,0))</f>
        <v>5</v>
      </c>
      <c r="AF73" s="89">
        <f>(IF((D72-F72)&lt;0,1,0))+(IF((D73-F73)&lt;0,1,0))+(IF((D74-F74)&lt;0,1,0))+(IF((H72-J72)&lt;0,1,0))+(IF((H73-J73)&lt;0,1,0))+(IF((H74-J74)&lt;0,1,0))+(IF((L72-N72)&lt;0,1,0))+(IF((L73-N73)&lt;0,1,0))+(IF((L74-N74)&lt;0,1,0))+(IF((P72-R72)&lt;0,1,0))+(IF((P73-R73)&lt;0,1,0))+(IF((P74-R74)&lt;0,1,0))+(IF((T72-V72)&lt;0,1,0))+(IF((T73-V73)&lt;0,1,0))+(IF((T74-V74)&lt;0,1,0))</f>
        <v>4</v>
      </c>
      <c r="AG73" s="88">
        <f>SUM(D72:D74,H72:H74,L72:L74,P72:P74,T72:T74)</f>
        <v>177</v>
      </c>
      <c r="AH73" s="88">
        <f>SUM(F72:F74,J72:J74,N72:N74,R72:R74,V72:V74)</f>
        <v>175</v>
      </c>
      <c r="AI73" s="89">
        <f>AG73-AH73</f>
        <v>2</v>
      </c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27"/>
      <c r="BI73" s="27"/>
      <c r="BJ73" s="27"/>
      <c r="BK73" s="27"/>
      <c r="BO73" s="5"/>
      <c r="BP73" s="5"/>
      <c r="BQ73" s="5"/>
    </row>
    <row r="74" spans="1:69" ht="9.75" customHeight="1">
      <c r="A74" s="35"/>
      <c r="B74" s="91"/>
      <c r="C74" s="92" t="s">
        <v>9</v>
      </c>
      <c r="D74" s="273"/>
      <c r="E74" s="254"/>
      <c r="F74" s="254"/>
      <c r="G74" s="255"/>
      <c r="H74" s="93"/>
      <c r="I74" s="82">
        <f>IF(H74="","","-")</f>
      </c>
      <c r="J74" s="94"/>
      <c r="K74" s="276"/>
      <c r="L74" s="95"/>
      <c r="M74" s="96">
        <f t="shared" si="8"/>
      </c>
      <c r="N74" s="94"/>
      <c r="O74" s="250"/>
      <c r="P74" s="81"/>
      <c r="Q74" s="82">
        <f t="shared" si="9"/>
      </c>
      <c r="R74" s="86"/>
      <c r="S74" s="245"/>
      <c r="T74" s="81">
        <v>12</v>
      </c>
      <c r="U74" s="82" t="str">
        <f t="shared" si="10"/>
        <v>-</v>
      </c>
      <c r="V74" s="86">
        <v>21</v>
      </c>
      <c r="W74" s="245"/>
      <c r="X74" s="305"/>
      <c r="Y74" s="306"/>
      <c r="Z74" s="307"/>
      <c r="AA74" s="308"/>
      <c r="AB74" s="35"/>
      <c r="AC74" s="87"/>
      <c r="AD74" s="88"/>
      <c r="AE74" s="87"/>
      <c r="AF74" s="89"/>
      <c r="AG74" s="88"/>
      <c r="AH74" s="88"/>
      <c r="AI74" s="89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27"/>
      <c r="BI74" s="27"/>
      <c r="BJ74" s="27"/>
      <c r="BK74" s="27"/>
      <c r="BO74" s="5"/>
      <c r="BP74" s="5"/>
      <c r="BQ74" s="5"/>
    </row>
    <row r="75" spans="1:69" ht="9.75" customHeight="1">
      <c r="A75" s="35"/>
      <c r="B75" s="79" t="s">
        <v>80</v>
      </c>
      <c r="C75" s="100" t="s">
        <v>82</v>
      </c>
      <c r="D75" s="101">
        <f>IF(J72="","",J72)</f>
        <v>21</v>
      </c>
      <c r="E75" s="82" t="str">
        <f>IF(D75="","","-")</f>
        <v>-</v>
      </c>
      <c r="F75" s="102">
        <f>IF(H72="","",H72)</f>
        <v>17</v>
      </c>
      <c r="G75" s="244" t="str">
        <f>IF(K72="","",IF(K72="○","×",IF(K72="×","○")))</f>
        <v>○</v>
      </c>
      <c r="H75" s="212"/>
      <c r="I75" s="213"/>
      <c r="J75" s="213"/>
      <c r="K75" s="251"/>
      <c r="L75" s="103">
        <v>21</v>
      </c>
      <c r="M75" s="82" t="str">
        <f t="shared" si="8"/>
        <v>-</v>
      </c>
      <c r="N75" s="86">
        <v>8</v>
      </c>
      <c r="O75" s="245" t="s">
        <v>274</v>
      </c>
      <c r="P75" s="134">
        <v>21</v>
      </c>
      <c r="Q75" s="118" t="str">
        <f t="shared" si="9"/>
        <v>-</v>
      </c>
      <c r="R75" s="135">
        <v>17</v>
      </c>
      <c r="S75" s="244" t="s">
        <v>274</v>
      </c>
      <c r="T75" s="134">
        <v>14</v>
      </c>
      <c r="U75" s="118" t="str">
        <f t="shared" si="10"/>
        <v>-</v>
      </c>
      <c r="V75" s="135">
        <v>21</v>
      </c>
      <c r="W75" s="244" t="s">
        <v>273</v>
      </c>
      <c r="X75" s="287" t="s">
        <v>285</v>
      </c>
      <c r="Y75" s="288"/>
      <c r="Z75" s="288"/>
      <c r="AA75" s="289"/>
      <c r="AB75" s="35"/>
      <c r="AC75" s="105"/>
      <c r="AD75" s="106"/>
      <c r="AE75" s="105"/>
      <c r="AF75" s="107"/>
      <c r="AG75" s="106"/>
      <c r="AH75" s="106"/>
      <c r="AI75" s="107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27"/>
      <c r="BI75" s="27"/>
      <c r="BJ75" s="27"/>
      <c r="BK75" s="27"/>
      <c r="BO75" s="5"/>
      <c r="BP75" s="5"/>
      <c r="BQ75" s="5"/>
    </row>
    <row r="76" spans="1:69" ht="9.75" customHeight="1">
      <c r="A76" s="35"/>
      <c r="B76" s="79" t="s">
        <v>81</v>
      </c>
      <c r="C76" s="80" t="s">
        <v>82</v>
      </c>
      <c r="D76" s="108">
        <f>IF(J73="","",J73)</f>
        <v>21</v>
      </c>
      <c r="E76" s="82" t="str">
        <f>IF(D76="","","-")</f>
        <v>-</v>
      </c>
      <c r="F76" s="102">
        <f>IF(H73="","",H73)</f>
        <v>18</v>
      </c>
      <c r="G76" s="245" t="str">
        <f>IF(I73="","",I73)</f>
        <v>-</v>
      </c>
      <c r="H76" s="215"/>
      <c r="I76" s="216"/>
      <c r="J76" s="216"/>
      <c r="K76" s="252"/>
      <c r="L76" s="103">
        <v>21</v>
      </c>
      <c r="M76" s="82" t="str">
        <f t="shared" si="8"/>
        <v>-</v>
      </c>
      <c r="N76" s="86">
        <v>17</v>
      </c>
      <c r="O76" s="245"/>
      <c r="P76" s="81">
        <v>21</v>
      </c>
      <c r="Q76" s="82" t="str">
        <f t="shared" si="9"/>
        <v>-</v>
      </c>
      <c r="R76" s="86">
        <v>17</v>
      </c>
      <c r="S76" s="245"/>
      <c r="T76" s="81">
        <v>19</v>
      </c>
      <c r="U76" s="82" t="str">
        <f t="shared" si="10"/>
        <v>-</v>
      </c>
      <c r="V76" s="86">
        <v>21</v>
      </c>
      <c r="W76" s="245"/>
      <c r="X76" s="290"/>
      <c r="Y76" s="291"/>
      <c r="Z76" s="291"/>
      <c r="AA76" s="292"/>
      <c r="AB76" s="35"/>
      <c r="AC76" s="87">
        <f>COUNTIF(D75:W77,"○")</f>
        <v>3</v>
      </c>
      <c r="AD76" s="88">
        <f>COUNTIF(D75:W77,"×")</f>
        <v>1</v>
      </c>
      <c r="AE76" s="87"/>
      <c r="AF76" s="89"/>
      <c r="AG76" s="88">
        <f>SUM(D75:D77,H75:H77,L75:L77,P75:P77,T75:T77)</f>
        <v>159</v>
      </c>
      <c r="AH76" s="88">
        <f>SUM(F75:F77,J75:J77,N75:N77,R75:R77,V75:V77)</f>
        <v>136</v>
      </c>
      <c r="AI76" s="89">
        <f>AG76-AH76</f>
        <v>23</v>
      </c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27"/>
      <c r="BI76" s="27"/>
      <c r="BJ76" s="27"/>
      <c r="BK76" s="27"/>
      <c r="BO76" s="5"/>
      <c r="BP76" s="5"/>
      <c r="BQ76" s="5"/>
    </row>
    <row r="77" spans="1:69" ht="9.75" customHeight="1">
      <c r="A77" s="35"/>
      <c r="B77" s="91"/>
      <c r="C77" s="110"/>
      <c r="D77" s="91">
        <f>IF(J74="","",J74)</f>
      </c>
      <c r="E77" s="82">
        <f>IF(D77="","","-")</f>
      </c>
      <c r="F77" s="111">
        <f>IF(H74="","",H74)</f>
      </c>
      <c r="G77" s="250">
        <f>IF(I74="","",I74)</f>
      </c>
      <c r="H77" s="253"/>
      <c r="I77" s="254"/>
      <c r="J77" s="254"/>
      <c r="K77" s="255"/>
      <c r="L77" s="112"/>
      <c r="M77" s="82">
        <f t="shared" si="8"/>
      </c>
      <c r="N77" s="113"/>
      <c r="O77" s="250"/>
      <c r="P77" s="95"/>
      <c r="Q77" s="96">
        <f t="shared" si="9"/>
      </c>
      <c r="R77" s="94"/>
      <c r="S77" s="250"/>
      <c r="T77" s="95"/>
      <c r="U77" s="96">
        <f t="shared" si="10"/>
      </c>
      <c r="V77" s="94"/>
      <c r="W77" s="250"/>
      <c r="X77" s="301"/>
      <c r="Y77" s="302"/>
      <c r="Z77" s="303"/>
      <c r="AA77" s="304"/>
      <c r="AB77" s="35"/>
      <c r="AC77" s="115"/>
      <c r="AD77" s="116"/>
      <c r="AE77" s="115"/>
      <c r="AF77" s="117"/>
      <c r="AG77" s="116"/>
      <c r="AH77" s="116"/>
      <c r="AI77" s="117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27"/>
      <c r="BI77" s="27"/>
      <c r="BJ77" s="27"/>
      <c r="BK77" s="27"/>
      <c r="BO77" s="5"/>
      <c r="BP77" s="5"/>
      <c r="BQ77" s="5"/>
    </row>
    <row r="78" spans="1:69" ht="9.75" customHeight="1">
      <c r="A78" s="35"/>
      <c r="B78" s="108" t="s">
        <v>83</v>
      </c>
      <c r="C78" s="80" t="s">
        <v>85</v>
      </c>
      <c r="D78" s="108">
        <f>IF(N72="","",N72)</f>
        <v>16</v>
      </c>
      <c r="E78" s="118" t="str">
        <f aca="true" t="shared" si="11" ref="E78:E86">IF(D78="","","-")</f>
        <v>-</v>
      </c>
      <c r="F78" s="102">
        <f>IF(L72="","",L72)</f>
        <v>21</v>
      </c>
      <c r="G78" s="244" t="str">
        <f>IF(O72="","",IF(O72="○","×",IF(O72="×","○")))</f>
        <v>×</v>
      </c>
      <c r="H78" s="109">
        <f>IF(N75="","",N75)</f>
        <v>8</v>
      </c>
      <c r="I78" s="82" t="str">
        <f aca="true" t="shared" si="12" ref="I78:I86">IF(H78="","","-")</f>
        <v>-</v>
      </c>
      <c r="J78" s="102">
        <f>IF(L75="","",L75)</f>
        <v>21</v>
      </c>
      <c r="K78" s="244" t="str">
        <f>IF(O75="","",IF(O75="○","×",IF(O75="×","○")))</f>
        <v>×</v>
      </c>
      <c r="L78" s="212"/>
      <c r="M78" s="213"/>
      <c r="N78" s="213"/>
      <c r="O78" s="251"/>
      <c r="P78" s="81">
        <v>18</v>
      </c>
      <c r="Q78" s="82" t="str">
        <f t="shared" si="9"/>
        <v>-</v>
      </c>
      <c r="R78" s="86">
        <v>21</v>
      </c>
      <c r="S78" s="245" t="s">
        <v>273</v>
      </c>
      <c r="T78" s="81">
        <v>14</v>
      </c>
      <c r="U78" s="82" t="str">
        <f t="shared" si="10"/>
        <v>-</v>
      </c>
      <c r="V78" s="86">
        <v>21</v>
      </c>
      <c r="W78" s="245" t="s">
        <v>273</v>
      </c>
      <c r="X78" s="290" t="s">
        <v>300</v>
      </c>
      <c r="Y78" s="291"/>
      <c r="Z78" s="291"/>
      <c r="AA78" s="292"/>
      <c r="AB78" s="35"/>
      <c r="AC78" s="87"/>
      <c r="AD78" s="88"/>
      <c r="AE78" s="87"/>
      <c r="AF78" s="89"/>
      <c r="AG78" s="88"/>
      <c r="AH78" s="88"/>
      <c r="AI78" s="89"/>
      <c r="AJ78" s="44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27"/>
      <c r="BI78" s="27"/>
      <c r="BJ78" s="27"/>
      <c r="BK78" s="27"/>
      <c r="BO78" s="5"/>
      <c r="BP78" s="5"/>
      <c r="BQ78" s="5"/>
    </row>
    <row r="79" spans="1:69" ht="9.75" customHeight="1">
      <c r="A79" s="35"/>
      <c r="B79" s="108" t="s">
        <v>84</v>
      </c>
      <c r="C79" s="80" t="s">
        <v>86</v>
      </c>
      <c r="D79" s="108">
        <f>IF(N73="","",N73)</f>
        <v>22</v>
      </c>
      <c r="E79" s="82" t="str">
        <f t="shared" si="11"/>
        <v>-</v>
      </c>
      <c r="F79" s="102">
        <f>IF(L73="","",L73)</f>
        <v>24</v>
      </c>
      <c r="G79" s="245">
        <f>IF(I76="","",I76)</f>
      </c>
      <c r="H79" s="109">
        <f>IF(N76="","",N76)</f>
        <v>17</v>
      </c>
      <c r="I79" s="82" t="str">
        <f t="shared" si="12"/>
        <v>-</v>
      </c>
      <c r="J79" s="102">
        <f>IF(L76="","",L76)</f>
        <v>21</v>
      </c>
      <c r="K79" s="245" t="str">
        <f>IF(M76="","",M76)</f>
        <v>-</v>
      </c>
      <c r="L79" s="215"/>
      <c r="M79" s="216"/>
      <c r="N79" s="216"/>
      <c r="O79" s="252"/>
      <c r="P79" s="81">
        <v>16</v>
      </c>
      <c r="Q79" s="82" t="str">
        <f t="shared" si="9"/>
        <v>-</v>
      </c>
      <c r="R79" s="86">
        <v>21</v>
      </c>
      <c r="S79" s="245"/>
      <c r="T79" s="81">
        <v>12</v>
      </c>
      <c r="U79" s="82" t="str">
        <f t="shared" si="10"/>
        <v>-</v>
      </c>
      <c r="V79" s="86">
        <v>21</v>
      </c>
      <c r="W79" s="245"/>
      <c r="X79" s="290"/>
      <c r="Y79" s="291"/>
      <c r="Z79" s="291"/>
      <c r="AA79" s="292"/>
      <c r="AB79" s="35"/>
      <c r="AC79" s="87">
        <f>COUNTIF(D78:W80,"○")</f>
        <v>0</v>
      </c>
      <c r="AD79" s="88">
        <f>COUNTIF(D78:W80,"×")</f>
        <v>4</v>
      </c>
      <c r="AE79" s="87"/>
      <c r="AF79" s="89"/>
      <c r="AG79" s="88">
        <f>SUM(D78:D80,H78:H80,L78:L80,P78:P80,T78:T80)</f>
        <v>123</v>
      </c>
      <c r="AH79" s="88">
        <f>SUM(F78:F80,J78:J80,N78:N80,R78:R80,V78:V80)</f>
        <v>171</v>
      </c>
      <c r="AI79" s="89">
        <f>AG79-AH79</f>
        <v>-48</v>
      </c>
      <c r="AJ79" s="44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27"/>
      <c r="BI79" s="27"/>
      <c r="BJ79" s="27"/>
      <c r="BK79" s="27"/>
      <c r="BO79" s="5"/>
      <c r="BP79" s="5"/>
      <c r="BQ79" s="5"/>
    </row>
    <row r="80" spans="1:69" ht="9.75" customHeight="1">
      <c r="A80" s="35"/>
      <c r="B80" s="91"/>
      <c r="C80" s="92" t="s">
        <v>9</v>
      </c>
      <c r="D80" s="108">
        <f>IF(N74="","",N74)</f>
      </c>
      <c r="E80" s="82">
        <f t="shared" si="11"/>
      </c>
      <c r="F80" s="102">
        <f>IF(L74="","",L74)</f>
      </c>
      <c r="G80" s="245">
        <f>IF(I77="","",I77)</f>
      </c>
      <c r="H80" s="109">
        <f>IF(N77="","",N77)</f>
      </c>
      <c r="I80" s="82">
        <f t="shared" si="12"/>
      </c>
      <c r="J80" s="102">
        <f>IF(L77="","",L77)</f>
      </c>
      <c r="K80" s="245">
        <f>IF(M77="","",M77)</f>
      </c>
      <c r="L80" s="215"/>
      <c r="M80" s="216"/>
      <c r="N80" s="216"/>
      <c r="O80" s="252"/>
      <c r="P80" s="81"/>
      <c r="Q80" s="82">
        <f t="shared" si="9"/>
      </c>
      <c r="R80" s="86"/>
      <c r="S80" s="245"/>
      <c r="T80" s="81"/>
      <c r="U80" s="82">
        <f t="shared" si="10"/>
      </c>
      <c r="V80" s="86"/>
      <c r="W80" s="245"/>
      <c r="X80" s="305"/>
      <c r="Y80" s="306"/>
      <c r="Z80" s="307"/>
      <c r="AA80" s="308"/>
      <c r="AB80" s="35"/>
      <c r="AC80" s="87"/>
      <c r="AD80" s="88"/>
      <c r="AE80" s="87"/>
      <c r="AF80" s="89"/>
      <c r="AG80" s="88"/>
      <c r="AH80" s="88"/>
      <c r="AI80" s="89"/>
      <c r="AJ80" s="44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27"/>
      <c r="BI80" s="27"/>
      <c r="BJ80" s="27"/>
      <c r="BK80" s="27"/>
      <c r="BO80" s="5"/>
      <c r="BP80" s="5"/>
      <c r="BQ80" s="5"/>
    </row>
    <row r="81" spans="1:69" ht="9.75" customHeight="1">
      <c r="A81" s="35"/>
      <c r="B81" s="79" t="s">
        <v>87</v>
      </c>
      <c r="C81" s="100" t="s">
        <v>89</v>
      </c>
      <c r="D81" s="119">
        <f>IF(R72="","",R72)</f>
        <v>18</v>
      </c>
      <c r="E81" s="118" t="str">
        <f t="shared" si="11"/>
        <v>-</v>
      </c>
      <c r="F81" s="121">
        <f>IF(P72="","",P72)</f>
        <v>21</v>
      </c>
      <c r="G81" s="315" t="str">
        <f>IF(S72="","",IF(S72="○","×",IF(S72="×","○")))</f>
        <v>×</v>
      </c>
      <c r="H81" s="120">
        <f>IF(R75="","",R75)</f>
        <v>17</v>
      </c>
      <c r="I81" s="118" t="str">
        <f t="shared" si="12"/>
        <v>-</v>
      </c>
      <c r="J81" s="121">
        <f>IF(P75="","",P75)</f>
        <v>21</v>
      </c>
      <c r="K81" s="244" t="str">
        <f>IF(S75="","",IF(S75="○","×",IF(S75="×","○")))</f>
        <v>×</v>
      </c>
      <c r="L81" s="121">
        <f>IF(R78="","",R78)</f>
        <v>21</v>
      </c>
      <c r="M81" s="118" t="str">
        <f aca="true" t="shared" si="13" ref="M81:M86">IF(L81="","","-")</f>
        <v>-</v>
      </c>
      <c r="N81" s="121">
        <f>IF(P78="","",P78)</f>
        <v>18</v>
      </c>
      <c r="O81" s="244" t="str">
        <f>IF(S78="","",IF(S78="○","×",IF(S78="×","○")))</f>
        <v>○</v>
      </c>
      <c r="P81" s="212"/>
      <c r="Q81" s="213"/>
      <c r="R81" s="213"/>
      <c r="S81" s="251"/>
      <c r="T81" s="134">
        <v>8</v>
      </c>
      <c r="U81" s="118" t="str">
        <f t="shared" si="10"/>
        <v>-</v>
      </c>
      <c r="V81" s="135">
        <v>21</v>
      </c>
      <c r="W81" s="244" t="s">
        <v>282</v>
      </c>
      <c r="X81" s="287" t="s">
        <v>287</v>
      </c>
      <c r="Y81" s="288"/>
      <c r="Z81" s="288"/>
      <c r="AA81" s="289"/>
      <c r="AB81" s="35"/>
      <c r="AC81" s="105"/>
      <c r="AD81" s="106"/>
      <c r="AE81" s="105"/>
      <c r="AF81" s="107"/>
      <c r="AG81" s="106"/>
      <c r="AH81" s="106"/>
      <c r="AI81" s="107"/>
      <c r="AJ81" s="44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27"/>
      <c r="BI81" s="27"/>
      <c r="BJ81" s="27"/>
      <c r="BK81" s="27"/>
      <c r="BO81" s="5"/>
      <c r="BP81" s="5"/>
      <c r="BQ81" s="5"/>
    </row>
    <row r="82" spans="1:69" ht="9.75" customHeight="1">
      <c r="A82" s="35"/>
      <c r="B82" s="79" t="s">
        <v>88</v>
      </c>
      <c r="C82" s="80" t="s">
        <v>89</v>
      </c>
      <c r="D82" s="108">
        <f>IF(R73="","",R73)</f>
        <v>14</v>
      </c>
      <c r="E82" s="82" t="str">
        <f t="shared" si="11"/>
        <v>-</v>
      </c>
      <c r="F82" s="102">
        <f>IF(P73="","",P73)</f>
        <v>21</v>
      </c>
      <c r="G82" s="316" t="str">
        <f>IF(I79="","",I79)</f>
        <v>-</v>
      </c>
      <c r="H82" s="109">
        <f>IF(R76="","",R76)</f>
        <v>17</v>
      </c>
      <c r="I82" s="82" t="str">
        <f t="shared" si="12"/>
        <v>-</v>
      </c>
      <c r="J82" s="102">
        <f>IF(P76="","",P76)</f>
        <v>21</v>
      </c>
      <c r="K82" s="245">
        <f>IF(M79="","",M79)</f>
      </c>
      <c r="L82" s="102">
        <f>IF(R79="","",R79)</f>
        <v>21</v>
      </c>
      <c r="M82" s="82" t="str">
        <f t="shared" si="13"/>
        <v>-</v>
      </c>
      <c r="N82" s="102">
        <f>IF(P79="","",P79)</f>
        <v>16</v>
      </c>
      <c r="O82" s="245" t="str">
        <f>IF(Q79="","",Q79)</f>
        <v>-</v>
      </c>
      <c r="P82" s="215"/>
      <c r="Q82" s="216"/>
      <c r="R82" s="216"/>
      <c r="S82" s="252"/>
      <c r="T82" s="81">
        <v>18</v>
      </c>
      <c r="U82" s="82" t="str">
        <f t="shared" si="10"/>
        <v>-</v>
      </c>
      <c r="V82" s="86">
        <v>21</v>
      </c>
      <c r="W82" s="245"/>
      <c r="X82" s="290"/>
      <c r="Y82" s="291"/>
      <c r="Z82" s="291"/>
      <c r="AA82" s="292"/>
      <c r="AB82" s="35"/>
      <c r="AC82" s="87">
        <f>COUNTIF(D81:W83,"○")</f>
        <v>1</v>
      </c>
      <c r="AD82" s="88">
        <f>COUNTIF(D81:W83,"×")</f>
        <v>3</v>
      </c>
      <c r="AE82" s="87"/>
      <c r="AF82" s="89"/>
      <c r="AG82" s="88">
        <f>SUM(D81:D83,H81:H83,L81:L83,P81:P83,T81:T83)</f>
        <v>134</v>
      </c>
      <c r="AH82" s="88">
        <f>SUM(F81:F83,J81:J83,N81:N83,R81:R83,V81:V83)</f>
        <v>160</v>
      </c>
      <c r="AI82" s="89">
        <f>AG82-AH82</f>
        <v>-26</v>
      </c>
      <c r="AJ82" s="44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27"/>
      <c r="BI82" s="27"/>
      <c r="BJ82" s="27"/>
      <c r="BK82" s="27"/>
      <c r="BO82" s="5"/>
      <c r="BP82" s="5"/>
      <c r="BQ82" s="5"/>
    </row>
    <row r="83" spans="1:69" ht="9.75" customHeight="1">
      <c r="A83" s="35"/>
      <c r="B83" s="108"/>
      <c r="C83" s="92"/>
      <c r="D83" s="108">
        <f>IF(R74="","",R74)</f>
      </c>
      <c r="E83" s="82">
        <f t="shared" si="11"/>
      </c>
      <c r="F83" s="102">
        <f>IF(P74="","",P74)</f>
      </c>
      <c r="G83" s="316">
        <f>IF(I80="","",I80)</f>
      </c>
      <c r="H83" s="109">
        <f>IF(R77="","",R77)</f>
      </c>
      <c r="I83" s="82">
        <f t="shared" si="12"/>
      </c>
      <c r="J83" s="102">
        <f>IF(P77="","",P77)</f>
      </c>
      <c r="K83" s="245">
        <f>IF(M80="","",M80)</f>
      </c>
      <c r="L83" s="102">
        <f>IF(R80="","",R80)</f>
      </c>
      <c r="M83" s="82">
        <f t="shared" si="13"/>
      </c>
      <c r="N83" s="102">
        <f>IF(P80="","",P80)</f>
      </c>
      <c r="O83" s="245">
        <f>IF(Q80="","",Q80)</f>
      </c>
      <c r="P83" s="215"/>
      <c r="Q83" s="216"/>
      <c r="R83" s="216"/>
      <c r="S83" s="252"/>
      <c r="T83" s="81"/>
      <c r="U83" s="82">
        <f t="shared" si="10"/>
      </c>
      <c r="V83" s="86"/>
      <c r="W83" s="245"/>
      <c r="X83" s="301"/>
      <c r="Y83" s="302"/>
      <c r="Z83" s="303"/>
      <c r="AA83" s="304"/>
      <c r="AB83" s="35"/>
      <c r="AC83" s="115"/>
      <c r="AD83" s="116"/>
      <c r="AE83" s="115"/>
      <c r="AF83" s="117"/>
      <c r="AG83" s="116"/>
      <c r="AH83" s="116"/>
      <c r="AI83" s="117"/>
      <c r="AJ83" s="44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27"/>
      <c r="BI83" s="27"/>
      <c r="BJ83" s="27"/>
      <c r="BK83" s="27"/>
      <c r="BO83" s="5"/>
      <c r="BP83" s="5"/>
      <c r="BQ83" s="5"/>
    </row>
    <row r="84" spans="1:69" ht="9.75" customHeight="1">
      <c r="A84" s="35"/>
      <c r="B84" s="119" t="s">
        <v>90</v>
      </c>
      <c r="C84" s="131" t="s">
        <v>92</v>
      </c>
      <c r="D84" s="119">
        <f>IF(V72="","",V72)</f>
        <v>24</v>
      </c>
      <c r="E84" s="118" t="str">
        <f t="shared" si="11"/>
        <v>-</v>
      </c>
      <c r="F84" s="121">
        <f>IF(T72="","",T72)</f>
        <v>22</v>
      </c>
      <c r="G84" s="315" t="str">
        <f>IF(W72="","",IF(W72="○","×",IF(W72="×","○")))</f>
        <v>○</v>
      </c>
      <c r="H84" s="120">
        <f>IF(V75="","",V75)</f>
        <v>21</v>
      </c>
      <c r="I84" s="118" t="str">
        <f t="shared" si="12"/>
        <v>-</v>
      </c>
      <c r="J84" s="121">
        <f>IF(T75="","",T75)</f>
        <v>14</v>
      </c>
      <c r="K84" s="244" t="str">
        <f>IF(W75="","",IF(W75="○","×",IF(W75="×","○")))</f>
        <v>○</v>
      </c>
      <c r="L84" s="121">
        <f>IF(V78="","",V78)</f>
        <v>21</v>
      </c>
      <c r="M84" s="118" t="str">
        <f t="shared" si="13"/>
        <v>-</v>
      </c>
      <c r="N84" s="121">
        <f>IF(T78="","",T78)</f>
        <v>14</v>
      </c>
      <c r="O84" s="244" t="str">
        <f>IF(W78="","",IF(W78="○","×",IF(W78="×","○")))</f>
        <v>○</v>
      </c>
      <c r="P84" s="120">
        <f>IF(V81="","",V81)</f>
        <v>21</v>
      </c>
      <c r="Q84" s="118" t="str">
        <f>IF(P84="","","-")</f>
        <v>-</v>
      </c>
      <c r="R84" s="121">
        <f>IF(T81="","",T81)</f>
        <v>8</v>
      </c>
      <c r="S84" s="244" t="str">
        <f>IF(W81="","",IF(W81="○","×",IF(W81="×","○")))</f>
        <v>○</v>
      </c>
      <c r="T84" s="212"/>
      <c r="U84" s="213"/>
      <c r="V84" s="213"/>
      <c r="W84" s="251"/>
      <c r="X84" s="287" t="s">
        <v>286</v>
      </c>
      <c r="Y84" s="288"/>
      <c r="Z84" s="288"/>
      <c r="AA84" s="289"/>
      <c r="AB84" s="35"/>
      <c r="AC84" s="87"/>
      <c r="AD84" s="88"/>
      <c r="AE84" s="87"/>
      <c r="AF84" s="89"/>
      <c r="AG84" s="88"/>
      <c r="AH84" s="88"/>
      <c r="AI84" s="89"/>
      <c r="AJ84" s="44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27"/>
      <c r="BI84" s="27"/>
      <c r="BJ84" s="27"/>
      <c r="BK84" s="27"/>
      <c r="BO84" s="5"/>
      <c r="BP84" s="5"/>
      <c r="BQ84" s="5"/>
    </row>
    <row r="85" spans="1:69" ht="9.75" customHeight="1">
      <c r="A85" s="35"/>
      <c r="B85" s="108" t="s">
        <v>91</v>
      </c>
      <c r="C85" s="80" t="s">
        <v>308</v>
      </c>
      <c r="D85" s="108">
        <f>IF(V73="","",V73)</f>
        <v>18</v>
      </c>
      <c r="E85" s="82" t="str">
        <f t="shared" si="11"/>
        <v>-</v>
      </c>
      <c r="F85" s="102">
        <f>IF(T73="","",T73)</f>
        <v>21</v>
      </c>
      <c r="G85" s="316">
        <f>IF(I76="","",I76)</f>
      </c>
      <c r="H85" s="109">
        <f>IF(V76="","",V76)</f>
        <v>21</v>
      </c>
      <c r="I85" s="82" t="str">
        <f t="shared" si="12"/>
        <v>-</v>
      </c>
      <c r="J85" s="102">
        <f>IF(T76="","",T76)</f>
        <v>19</v>
      </c>
      <c r="K85" s="245" t="str">
        <f>IF(M82="","",M82)</f>
        <v>-</v>
      </c>
      <c r="L85" s="102">
        <f>IF(V79="","",V79)</f>
        <v>21</v>
      </c>
      <c r="M85" s="82" t="str">
        <f t="shared" si="13"/>
        <v>-</v>
      </c>
      <c r="N85" s="102">
        <f>IF(T79="","",T79)</f>
        <v>12</v>
      </c>
      <c r="O85" s="245">
        <f>IF(Q82="","",Q82)</f>
      </c>
      <c r="P85" s="109">
        <f>IF(V82="","",V82)</f>
        <v>21</v>
      </c>
      <c r="Q85" s="82" t="str">
        <f>IF(P85="","","-")</f>
        <v>-</v>
      </c>
      <c r="R85" s="102">
        <f>IF(T82="","",T82)</f>
        <v>18</v>
      </c>
      <c r="S85" s="245" t="str">
        <f>IF(U82="","",U82)</f>
        <v>-</v>
      </c>
      <c r="T85" s="215"/>
      <c r="U85" s="216"/>
      <c r="V85" s="216"/>
      <c r="W85" s="252"/>
      <c r="X85" s="290"/>
      <c r="Y85" s="291"/>
      <c r="Z85" s="291"/>
      <c r="AA85" s="292"/>
      <c r="AB85" s="35"/>
      <c r="AC85" s="87">
        <f>COUNTIF(D84:W86,"○")</f>
        <v>4</v>
      </c>
      <c r="AD85" s="88">
        <f>COUNTIF(D84:W86,"×")</f>
        <v>0</v>
      </c>
      <c r="AE85" s="87"/>
      <c r="AF85" s="89"/>
      <c r="AG85" s="88">
        <f>SUM(D84:D86,H84:H86,L84:L86,P84:P86,T84:T86)</f>
        <v>189</v>
      </c>
      <c r="AH85" s="88">
        <f>SUM(F84:F86,J84:J86,N84:N86,R84:R86,V84:V86)</f>
        <v>140</v>
      </c>
      <c r="AI85" s="89">
        <f>AG85-AH85</f>
        <v>49</v>
      </c>
      <c r="AJ85" s="44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27"/>
      <c r="BI85" s="27"/>
      <c r="BJ85" s="27"/>
      <c r="BK85" s="27"/>
      <c r="BO85" s="5"/>
      <c r="BP85" s="5"/>
      <c r="BQ85" s="5"/>
    </row>
    <row r="86" spans="1:69" ht="9.75" customHeight="1" thickBot="1">
      <c r="A86" s="35"/>
      <c r="B86" s="123"/>
      <c r="C86" s="124" t="s">
        <v>93</v>
      </c>
      <c r="D86" s="123">
        <f>IF(V74="","",V74)</f>
        <v>21</v>
      </c>
      <c r="E86" s="125" t="str">
        <f t="shared" si="11"/>
        <v>-</v>
      </c>
      <c r="F86" s="126">
        <f>IF(T74="","",T74)</f>
        <v>12</v>
      </c>
      <c r="G86" s="191">
        <f>IF(I77="","",I77)</f>
      </c>
      <c r="H86" s="127">
        <f>IF(V77="","",V77)</f>
      </c>
      <c r="I86" s="125">
        <f t="shared" si="12"/>
      </c>
      <c r="J86" s="126">
        <f>IF(T77="","",T77)</f>
      </c>
      <c r="K86" s="201">
        <f>IF(M83="","",M83)</f>
      </c>
      <c r="L86" s="126">
        <f>IF(V80="","",V80)</f>
      </c>
      <c r="M86" s="125">
        <f t="shared" si="13"/>
      </c>
      <c r="N86" s="126">
        <f>IF(T80="","",T80)</f>
      </c>
      <c r="O86" s="201">
        <f>IF(Q83="","",Q83)</f>
      </c>
      <c r="P86" s="127">
        <f>IF(V83="","",V83)</f>
      </c>
      <c r="Q86" s="125">
        <f>IF(P86="","","-")</f>
      </c>
      <c r="R86" s="126">
        <f>IF(T83="","",T83)</f>
      </c>
      <c r="S86" s="201">
        <f>IF(U83="","",U83)</f>
      </c>
      <c r="T86" s="218"/>
      <c r="U86" s="219"/>
      <c r="V86" s="219"/>
      <c r="W86" s="286"/>
      <c r="X86" s="293"/>
      <c r="Y86" s="294"/>
      <c r="Z86" s="295"/>
      <c r="AA86" s="296"/>
      <c r="AB86" s="35"/>
      <c r="AC86" s="115"/>
      <c r="AD86" s="116"/>
      <c r="AE86" s="115"/>
      <c r="AF86" s="117"/>
      <c r="AG86" s="116"/>
      <c r="AH86" s="116"/>
      <c r="AI86" s="117"/>
      <c r="AJ86" s="44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27"/>
      <c r="BI86" s="27"/>
      <c r="BJ86" s="27"/>
      <c r="BK86" s="27"/>
      <c r="BO86" s="5"/>
      <c r="BP86" s="5"/>
      <c r="BQ86" s="5"/>
    </row>
    <row r="87" spans="1:69" ht="7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26"/>
      <c r="Z87" s="26"/>
      <c r="AA87" s="26"/>
      <c r="AB87" s="26"/>
      <c r="AC87" s="35"/>
      <c r="AD87" s="35"/>
      <c r="AE87" s="35"/>
      <c r="AF87" s="35"/>
      <c r="AG87" s="35"/>
      <c r="AH87" s="35"/>
      <c r="AI87" s="35"/>
      <c r="AJ87" s="44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27"/>
      <c r="BI87" s="27"/>
      <c r="BJ87" s="27"/>
      <c r="BK87" s="27"/>
      <c r="BO87" s="5"/>
      <c r="BP87" s="5"/>
      <c r="BQ87" s="5"/>
    </row>
    <row r="88" spans="1:69" ht="7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26"/>
      <c r="Z88" s="26"/>
      <c r="AA88" s="26"/>
      <c r="AB88" s="26"/>
      <c r="AC88" s="26"/>
      <c r="AD88" s="26"/>
      <c r="AE88" s="26"/>
      <c r="AF88" s="35"/>
      <c r="AG88" s="35"/>
      <c r="AH88" s="35"/>
      <c r="AI88" s="35"/>
      <c r="AJ88" s="44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27"/>
      <c r="BI88" s="27"/>
      <c r="BJ88" s="27"/>
      <c r="BK88" s="27"/>
      <c r="BO88" s="5"/>
      <c r="BP88" s="5"/>
      <c r="BQ88" s="5"/>
    </row>
    <row r="89" spans="1:69" ht="7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26"/>
      <c r="Z89" s="26"/>
      <c r="AA89" s="26"/>
      <c r="AB89" s="26"/>
      <c r="AC89" s="26"/>
      <c r="AD89" s="26"/>
      <c r="AE89" s="26"/>
      <c r="AF89" s="35"/>
      <c r="AG89" s="35"/>
      <c r="AH89" s="35"/>
      <c r="AI89" s="35"/>
      <c r="AJ89" s="44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27"/>
      <c r="BI89" s="27"/>
      <c r="BJ89" s="27"/>
      <c r="BK89" s="27"/>
      <c r="BO89" s="5"/>
      <c r="BP89" s="5"/>
      <c r="BQ89" s="5"/>
    </row>
    <row r="90" spans="1:69" ht="7.5" customHeight="1">
      <c r="A90" s="35"/>
      <c r="B90" s="318" t="s">
        <v>12</v>
      </c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26"/>
      <c r="Z90" s="26"/>
      <c r="AA90" s="26"/>
      <c r="AB90" s="26"/>
      <c r="AC90" s="26"/>
      <c r="AD90" s="26"/>
      <c r="AE90" s="26"/>
      <c r="AF90" s="35"/>
      <c r="AG90" s="35"/>
      <c r="AH90" s="35"/>
      <c r="AI90" s="35"/>
      <c r="AJ90" s="44"/>
      <c r="AK90" s="319" t="s">
        <v>102</v>
      </c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19"/>
      <c r="BB90" s="319"/>
      <c r="BC90" s="319"/>
      <c r="BD90" s="319"/>
      <c r="BE90" s="319"/>
      <c r="BF90" s="319"/>
      <c r="BG90" s="319"/>
      <c r="BH90" s="26"/>
      <c r="BI90" s="26"/>
      <c r="BJ90" s="26"/>
      <c r="BK90" s="27"/>
      <c r="BO90" s="5"/>
      <c r="BP90" s="5"/>
      <c r="BQ90" s="5"/>
    </row>
    <row r="91" spans="1:69" ht="7.5" customHeight="1">
      <c r="A91" s="35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27"/>
      <c r="Z91" s="27"/>
      <c r="AA91" s="27"/>
      <c r="AB91" s="26"/>
      <c r="AC91" s="26"/>
      <c r="AD91" s="26"/>
      <c r="AE91" s="26"/>
      <c r="AF91" s="35"/>
      <c r="AG91" s="35"/>
      <c r="AH91" s="35"/>
      <c r="AI91" s="35"/>
      <c r="AJ91" s="44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26"/>
      <c r="BI91" s="26"/>
      <c r="BJ91" s="26"/>
      <c r="BK91" s="27"/>
      <c r="BO91" s="5"/>
      <c r="BP91" s="5"/>
      <c r="BQ91" s="5"/>
    </row>
    <row r="92" spans="1:63" ht="4.5" customHeight="1">
      <c r="A92" s="3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6"/>
      <c r="Z92" s="26"/>
      <c r="AA92" s="26"/>
      <c r="AB92" s="26"/>
      <c r="AC92" s="26"/>
      <c r="AD92" s="26"/>
      <c r="AE92" s="26"/>
      <c r="AF92" s="35"/>
      <c r="AG92" s="35"/>
      <c r="AH92" s="35"/>
      <c r="AI92" s="35"/>
      <c r="AJ92" s="44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6"/>
      <c r="BI92" s="26"/>
      <c r="BJ92" s="26"/>
      <c r="BK92" s="27"/>
    </row>
    <row r="93" spans="1:66" ht="9.75" customHeight="1">
      <c r="A93" s="35"/>
      <c r="B93" s="227" t="s">
        <v>33</v>
      </c>
      <c r="C93" s="238" t="s">
        <v>317</v>
      </c>
      <c r="D93" s="239"/>
      <c r="E93" s="239"/>
      <c r="F93" s="239"/>
      <c r="G93" s="240"/>
      <c r="H93" s="27"/>
      <c r="I93" s="27"/>
      <c r="J93" s="27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6"/>
      <c r="Z93" s="26"/>
      <c r="AA93" s="26"/>
      <c r="AB93" s="26"/>
      <c r="AC93" s="26"/>
      <c r="AD93" s="26"/>
      <c r="AE93" s="26"/>
      <c r="AF93" s="35"/>
      <c r="AG93" s="35"/>
      <c r="AH93" s="35"/>
      <c r="AI93" s="35"/>
      <c r="AJ93" s="35"/>
      <c r="AK93" s="227" t="s">
        <v>31</v>
      </c>
      <c r="AL93" s="238" t="s">
        <v>330</v>
      </c>
      <c r="AM93" s="239"/>
      <c r="AN93" s="239"/>
      <c r="AO93" s="239"/>
      <c r="AP93" s="240"/>
      <c r="AQ93" s="27"/>
      <c r="AR93" s="27"/>
      <c r="AS93" s="27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6"/>
      <c r="BI93" s="26"/>
      <c r="BJ93" s="26"/>
      <c r="BK93" s="27"/>
      <c r="BM93" s="1"/>
      <c r="BN93" s="1"/>
    </row>
    <row r="94" spans="1:66" ht="9.75" customHeight="1">
      <c r="A94" s="35"/>
      <c r="B94" s="227"/>
      <c r="C94" s="241" t="s">
        <v>318</v>
      </c>
      <c r="D94" s="242"/>
      <c r="E94" s="242"/>
      <c r="F94" s="242"/>
      <c r="G94" s="243"/>
      <c r="H94" s="28"/>
      <c r="I94" s="29"/>
      <c r="J94" s="29"/>
      <c r="K94" s="30">
        <v>18</v>
      </c>
      <c r="L94" s="31">
        <v>9</v>
      </c>
      <c r="M94" s="32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6"/>
      <c r="Z94" s="26"/>
      <c r="AA94" s="26"/>
      <c r="AB94" s="26"/>
      <c r="AC94" s="26"/>
      <c r="AD94" s="26"/>
      <c r="AE94" s="26"/>
      <c r="AF94" s="35"/>
      <c r="AG94" s="35"/>
      <c r="AH94" s="35"/>
      <c r="AI94" s="35"/>
      <c r="AJ94" s="35"/>
      <c r="AK94" s="227"/>
      <c r="AL94" s="241" t="s">
        <v>332</v>
      </c>
      <c r="AM94" s="242"/>
      <c r="AN94" s="242"/>
      <c r="AO94" s="242"/>
      <c r="AP94" s="243"/>
      <c r="AQ94" s="28"/>
      <c r="AR94" s="29"/>
      <c r="AS94" s="29"/>
      <c r="AT94" s="136">
        <v>12</v>
      </c>
      <c r="AU94" s="31">
        <v>17</v>
      </c>
      <c r="AV94" s="32">
        <v>0</v>
      </c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6"/>
      <c r="BI94" s="26"/>
      <c r="BJ94" s="26"/>
      <c r="BK94" s="27"/>
      <c r="BM94" s="1"/>
      <c r="BN94" s="1"/>
    </row>
    <row r="95" spans="1:66" ht="4.5" customHeight="1" thickBot="1">
      <c r="A95" s="35"/>
      <c r="B95" s="25"/>
      <c r="C95" s="137"/>
      <c r="D95" s="137"/>
      <c r="E95" s="137"/>
      <c r="F95" s="137"/>
      <c r="G95" s="137"/>
      <c r="H95" s="25"/>
      <c r="I95" s="25"/>
      <c r="J95" s="25"/>
      <c r="K95" s="33"/>
      <c r="L95" s="34"/>
      <c r="M95" s="3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6"/>
      <c r="Z95" s="26"/>
      <c r="AA95" s="26"/>
      <c r="AB95" s="26"/>
      <c r="AC95" s="26"/>
      <c r="AD95" s="26"/>
      <c r="AE95" s="26"/>
      <c r="AF95" s="35"/>
      <c r="AG95" s="35"/>
      <c r="AH95" s="35"/>
      <c r="AI95" s="35"/>
      <c r="AJ95" s="35"/>
      <c r="AK95" s="25"/>
      <c r="AL95" s="137"/>
      <c r="AM95" s="137"/>
      <c r="AN95" s="137"/>
      <c r="AO95" s="137"/>
      <c r="AP95" s="137"/>
      <c r="AQ95" s="25"/>
      <c r="AR95" s="25"/>
      <c r="AS95" s="25"/>
      <c r="AT95" s="33"/>
      <c r="AU95" s="34"/>
      <c r="AV95" s="3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6"/>
      <c r="BI95" s="26"/>
      <c r="BJ95" s="26"/>
      <c r="BK95" s="27"/>
      <c r="BM95" s="1"/>
      <c r="BN95" s="1"/>
    </row>
    <row r="96" spans="1:66" ht="4.5" customHeight="1" thickTop="1">
      <c r="A96" s="35"/>
      <c r="B96" s="25"/>
      <c r="C96" s="137"/>
      <c r="D96" s="137"/>
      <c r="E96" s="137"/>
      <c r="F96" s="137"/>
      <c r="G96" s="137"/>
      <c r="H96" s="25"/>
      <c r="I96" s="25"/>
      <c r="J96" s="25"/>
      <c r="K96" s="33"/>
      <c r="L96" s="138"/>
      <c r="M96" s="139"/>
      <c r="N96" s="37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6"/>
      <c r="Z96" s="26"/>
      <c r="AA96" s="26"/>
      <c r="AB96" s="26"/>
      <c r="AC96" s="26"/>
      <c r="AD96" s="26"/>
      <c r="AE96" s="26"/>
      <c r="AF96" s="35"/>
      <c r="AG96" s="35"/>
      <c r="AH96" s="35"/>
      <c r="AI96" s="35"/>
      <c r="AJ96" s="35"/>
      <c r="AK96" s="25"/>
      <c r="AL96" s="137"/>
      <c r="AM96" s="137"/>
      <c r="AN96" s="137"/>
      <c r="AO96" s="137"/>
      <c r="AP96" s="137"/>
      <c r="AQ96" s="25"/>
      <c r="AR96" s="25"/>
      <c r="AS96" s="25"/>
      <c r="AT96" s="33"/>
      <c r="AU96" s="138"/>
      <c r="AV96" s="139"/>
      <c r="AW96" s="140"/>
      <c r="AX96" s="141"/>
      <c r="AY96" s="33"/>
      <c r="AZ96" s="25"/>
      <c r="BA96" s="25"/>
      <c r="BB96" s="25"/>
      <c r="BC96" s="25"/>
      <c r="BD96" s="25"/>
      <c r="BE96" s="25"/>
      <c r="BF96" s="25"/>
      <c r="BG96" s="25"/>
      <c r="BH96" s="26"/>
      <c r="BI96" s="26"/>
      <c r="BJ96" s="26"/>
      <c r="BK96" s="27"/>
      <c r="BM96" s="1"/>
      <c r="BN96" s="1"/>
    </row>
    <row r="97" spans="1:66" ht="9.75" customHeight="1">
      <c r="A97" s="35"/>
      <c r="B97" s="227" t="s">
        <v>31</v>
      </c>
      <c r="C97" s="238" t="s">
        <v>313</v>
      </c>
      <c r="D97" s="239"/>
      <c r="E97" s="239"/>
      <c r="F97" s="239"/>
      <c r="G97" s="240"/>
      <c r="H97" s="27"/>
      <c r="I97" s="27"/>
      <c r="J97" s="27"/>
      <c r="K97" s="38">
        <v>21</v>
      </c>
      <c r="L97" s="72">
        <v>21</v>
      </c>
      <c r="M97" s="44"/>
      <c r="N97" s="40"/>
      <c r="O97" s="27"/>
      <c r="P97" s="35"/>
      <c r="Q97" s="35"/>
      <c r="R97" s="35"/>
      <c r="S97" s="35"/>
      <c r="T97" s="35"/>
      <c r="U97" s="26"/>
      <c r="V97" s="26"/>
      <c r="W97" s="26"/>
      <c r="X97" s="26"/>
      <c r="Y97" s="26"/>
      <c r="Z97" s="26"/>
      <c r="AA97" s="26"/>
      <c r="AB97" s="35"/>
      <c r="AC97" s="35"/>
      <c r="AD97" s="26"/>
      <c r="AE97" s="26"/>
      <c r="AF97" s="35"/>
      <c r="AG97" s="35"/>
      <c r="AH97" s="35"/>
      <c r="AI97" s="35"/>
      <c r="AJ97" s="35"/>
      <c r="AK97" s="227" t="s">
        <v>33</v>
      </c>
      <c r="AL97" s="238" t="s">
        <v>337</v>
      </c>
      <c r="AM97" s="239"/>
      <c r="AN97" s="239"/>
      <c r="AO97" s="239"/>
      <c r="AP97" s="240"/>
      <c r="AQ97" s="27"/>
      <c r="AR97" s="27"/>
      <c r="AS97" s="27"/>
      <c r="AT97" s="38">
        <v>21</v>
      </c>
      <c r="AU97" s="72">
        <v>21</v>
      </c>
      <c r="AV97" s="44">
        <v>2</v>
      </c>
      <c r="AW97" s="38"/>
      <c r="AX97" s="61"/>
      <c r="AY97" s="44"/>
      <c r="AZ97" s="35"/>
      <c r="BA97" s="35"/>
      <c r="BB97" s="35"/>
      <c r="BC97" s="35"/>
      <c r="BD97" s="26"/>
      <c r="BE97" s="26"/>
      <c r="BF97" s="26"/>
      <c r="BG97" s="26"/>
      <c r="BH97" s="26"/>
      <c r="BI97" s="26"/>
      <c r="BJ97" s="26"/>
      <c r="BK97" s="27"/>
      <c r="BM97" s="1"/>
      <c r="BN97" s="1"/>
    </row>
    <row r="98" spans="1:63" ht="9.75" customHeight="1">
      <c r="A98" s="35"/>
      <c r="B98" s="227"/>
      <c r="C98" s="241" t="s">
        <v>314</v>
      </c>
      <c r="D98" s="242"/>
      <c r="E98" s="242"/>
      <c r="F98" s="242"/>
      <c r="G98" s="243"/>
      <c r="H98" s="142">
        <v>10</v>
      </c>
      <c r="I98" s="142">
        <v>19</v>
      </c>
      <c r="J98" s="143"/>
      <c r="K98" s="47">
        <v>0</v>
      </c>
      <c r="L98" s="43"/>
      <c r="M98" s="44"/>
      <c r="N98" s="40"/>
      <c r="O98" s="27"/>
      <c r="P98" s="35"/>
      <c r="Q98" s="35"/>
      <c r="R98" s="35"/>
      <c r="S98" s="35"/>
      <c r="T98" s="35"/>
      <c r="U98" s="26"/>
      <c r="V98" s="26"/>
      <c r="W98" s="26"/>
      <c r="X98" s="26"/>
      <c r="Y98" s="26"/>
      <c r="Z98" s="26"/>
      <c r="AA98" s="26"/>
      <c r="AB98" s="35"/>
      <c r="AC98" s="35"/>
      <c r="AD98" s="26"/>
      <c r="AE98" s="26"/>
      <c r="AF98" s="35"/>
      <c r="AG98" s="35"/>
      <c r="AH98" s="35"/>
      <c r="AI98" s="35"/>
      <c r="AJ98" s="35"/>
      <c r="AK98" s="227"/>
      <c r="AL98" s="241" t="s">
        <v>338</v>
      </c>
      <c r="AM98" s="242"/>
      <c r="AN98" s="242"/>
      <c r="AO98" s="242"/>
      <c r="AP98" s="243"/>
      <c r="AQ98" s="144">
        <v>12</v>
      </c>
      <c r="AR98" s="142">
        <v>21</v>
      </c>
      <c r="AS98" s="143">
        <v>11</v>
      </c>
      <c r="AT98" s="47">
        <v>1</v>
      </c>
      <c r="AU98" s="43"/>
      <c r="AV98" s="44"/>
      <c r="AW98" s="38"/>
      <c r="AX98" s="61"/>
      <c r="AY98" s="44"/>
      <c r="AZ98" s="35"/>
      <c r="BA98" s="35"/>
      <c r="BB98" s="35"/>
      <c r="BC98" s="35"/>
      <c r="BD98" s="26"/>
      <c r="BE98" s="26"/>
      <c r="BF98" s="26"/>
      <c r="BG98" s="26"/>
      <c r="BH98" s="26"/>
      <c r="BI98" s="26"/>
      <c r="BJ98" s="26"/>
      <c r="BK98" s="27"/>
    </row>
    <row r="99" spans="1:63" ht="4.5" customHeight="1" thickBot="1">
      <c r="A99" s="35"/>
      <c r="B99" s="45"/>
      <c r="C99" s="38"/>
      <c r="D99" s="38"/>
      <c r="E99" s="38"/>
      <c r="F99" s="38"/>
      <c r="G99" s="38"/>
      <c r="H99" s="47"/>
      <c r="I99" s="47"/>
      <c r="J99" s="65"/>
      <c r="K99" s="64"/>
      <c r="L99" s="49"/>
      <c r="M99" s="44"/>
      <c r="N99" s="40"/>
      <c r="O99" s="27"/>
      <c r="P99" s="35"/>
      <c r="Q99" s="35"/>
      <c r="R99" s="35"/>
      <c r="S99" s="35"/>
      <c r="T99" s="35"/>
      <c r="U99" s="26"/>
      <c r="V99" s="26"/>
      <c r="W99" s="26"/>
      <c r="X99" s="26"/>
      <c r="Y99" s="26"/>
      <c r="Z99" s="26"/>
      <c r="AA99" s="26"/>
      <c r="AB99" s="35"/>
      <c r="AC99" s="35"/>
      <c r="AD99" s="26"/>
      <c r="AE99" s="26"/>
      <c r="AF99" s="35"/>
      <c r="AG99" s="35"/>
      <c r="AH99" s="35"/>
      <c r="AI99" s="35"/>
      <c r="AJ99" s="35"/>
      <c r="AK99" s="45"/>
      <c r="AL99" s="38"/>
      <c r="AM99" s="38"/>
      <c r="AN99" s="38"/>
      <c r="AO99" s="38"/>
      <c r="AP99" s="38"/>
      <c r="AQ99" s="47"/>
      <c r="AR99" s="47"/>
      <c r="AS99" s="65"/>
      <c r="AT99" s="64"/>
      <c r="AU99" s="49"/>
      <c r="AV99" s="44"/>
      <c r="AW99" s="38"/>
      <c r="AX99" s="61"/>
      <c r="AY99" s="44"/>
      <c r="AZ99" s="35"/>
      <c r="BA99" s="35"/>
      <c r="BB99" s="35"/>
      <c r="BC99" s="35"/>
      <c r="BD99" s="26"/>
      <c r="BE99" s="26"/>
      <c r="BF99" s="26"/>
      <c r="BG99" s="26"/>
      <c r="BH99" s="26"/>
      <c r="BI99" s="26"/>
      <c r="BJ99" s="26"/>
      <c r="BK99" s="27"/>
    </row>
    <row r="100" spans="1:63" ht="4.5" customHeight="1" thickTop="1">
      <c r="A100" s="35"/>
      <c r="B100" s="45"/>
      <c r="C100" s="27"/>
      <c r="D100" s="27"/>
      <c r="E100" s="27"/>
      <c r="F100" s="27"/>
      <c r="G100" s="27"/>
      <c r="H100" s="47"/>
      <c r="I100" s="47"/>
      <c r="J100" s="43"/>
      <c r="K100" s="47"/>
      <c r="L100" s="47"/>
      <c r="M100" s="44"/>
      <c r="N100" s="40"/>
      <c r="O100" s="38"/>
      <c r="P100" s="35"/>
      <c r="Q100" s="35"/>
      <c r="R100" s="35"/>
      <c r="S100" s="35"/>
      <c r="T100" s="35"/>
      <c r="U100" s="26"/>
      <c r="V100" s="26"/>
      <c r="W100" s="26"/>
      <c r="X100" s="26"/>
      <c r="Y100" s="26"/>
      <c r="Z100" s="26"/>
      <c r="AA100" s="26"/>
      <c r="AB100" s="35"/>
      <c r="AC100" s="35"/>
      <c r="AD100" s="26"/>
      <c r="AE100" s="26"/>
      <c r="AF100" s="35"/>
      <c r="AG100" s="35"/>
      <c r="AH100" s="35"/>
      <c r="AI100" s="35"/>
      <c r="AJ100" s="35"/>
      <c r="AK100" s="45"/>
      <c r="AL100" s="27"/>
      <c r="AM100" s="27"/>
      <c r="AN100" s="27"/>
      <c r="AO100" s="27"/>
      <c r="AP100" s="27"/>
      <c r="AQ100" s="47"/>
      <c r="AR100" s="47"/>
      <c r="AS100" s="43"/>
      <c r="AT100" s="47"/>
      <c r="AU100" s="47"/>
      <c r="AV100" s="44"/>
      <c r="AW100" s="38"/>
      <c r="AX100" s="61"/>
      <c r="AY100" s="44"/>
      <c r="AZ100" s="35"/>
      <c r="BA100" s="35"/>
      <c r="BB100" s="35"/>
      <c r="BC100" s="35"/>
      <c r="BD100" s="26"/>
      <c r="BE100" s="26"/>
      <c r="BF100" s="26"/>
      <c r="BG100" s="26"/>
      <c r="BH100" s="26"/>
      <c r="BI100" s="26"/>
      <c r="BJ100" s="26"/>
      <c r="BK100" s="27"/>
    </row>
    <row r="101" spans="1:63" ht="9.75" customHeight="1" thickBot="1">
      <c r="A101" s="35"/>
      <c r="B101" s="227" t="s">
        <v>37</v>
      </c>
      <c r="C101" s="228" t="s">
        <v>325</v>
      </c>
      <c r="D101" s="229"/>
      <c r="E101" s="229"/>
      <c r="F101" s="229"/>
      <c r="G101" s="230"/>
      <c r="H101" s="63">
        <v>21</v>
      </c>
      <c r="I101" s="64">
        <v>21</v>
      </c>
      <c r="J101" s="49"/>
      <c r="K101" s="47">
        <v>2</v>
      </c>
      <c r="L101" s="47"/>
      <c r="M101" s="44"/>
      <c r="N101" s="40"/>
      <c r="O101" s="38"/>
      <c r="P101" s="35"/>
      <c r="Q101" s="50" t="s">
        <v>54</v>
      </c>
      <c r="R101" s="35"/>
      <c r="S101" s="35"/>
      <c r="T101" s="35"/>
      <c r="U101" s="26"/>
      <c r="V101" s="26"/>
      <c r="W101" s="26"/>
      <c r="X101" s="26"/>
      <c r="Y101" s="26"/>
      <c r="Z101" s="26"/>
      <c r="AA101" s="26"/>
      <c r="AB101" s="35"/>
      <c r="AC101" s="35"/>
      <c r="AD101" s="26"/>
      <c r="AE101" s="26"/>
      <c r="AF101" s="35"/>
      <c r="AG101" s="35"/>
      <c r="AH101" s="35"/>
      <c r="AI101" s="35"/>
      <c r="AJ101" s="35"/>
      <c r="AK101" s="227" t="s">
        <v>37</v>
      </c>
      <c r="AL101" s="228" t="s">
        <v>344</v>
      </c>
      <c r="AM101" s="229"/>
      <c r="AN101" s="229"/>
      <c r="AO101" s="229"/>
      <c r="AP101" s="230"/>
      <c r="AQ101" s="63">
        <v>21</v>
      </c>
      <c r="AR101" s="64">
        <v>18</v>
      </c>
      <c r="AS101" s="49">
        <v>21</v>
      </c>
      <c r="AT101" s="47">
        <v>2</v>
      </c>
      <c r="AU101" s="47"/>
      <c r="AV101" s="44"/>
      <c r="AW101" s="38"/>
      <c r="AX101" s="61"/>
      <c r="AY101" s="44"/>
      <c r="AZ101" s="50" t="s">
        <v>25</v>
      </c>
      <c r="BA101" s="35"/>
      <c r="BB101" s="35"/>
      <c r="BC101" s="35"/>
      <c r="BD101" s="26"/>
      <c r="BE101" s="26"/>
      <c r="BF101" s="26"/>
      <c r="BG101" s="26"/>
      <c r="BH101" s="26"/>
      <c r="BI101" s="26"/>
      <c r="BJ101" s="26"/>
      <c r="BK101" s="27"/>
    </row>
    <row r="102" spans="1:63" ht="9.75" customHeight="1" thickTop="1">
      <c r="A102" s="35"/>
      <c r="B102" s="227"/>
      <c r="C102" s="241" t="s">
        <v>326</v>
      </c>
      <c r="D102" s="242"/>
      <c r="E102" s="242"/>
      <c r="F102" s="242"/>
      <c r="G102" s="243"/>
      <c r="H102" s="145"/>
      <c r="I102" s="145"/>
      <c r="J102" s="145"/>
      <c r="K102" s="47"/>
      <c r="L102" s="47"/>
      <c r="M102" s="44"/>
      <c r="N102" s="51">
        <v>21</v>
      </c>
      <c r="O102" s="47">
        <v>14</v>
      </c>
      <c r="P102" s="32">
        <v>12</v>
      </c>
      <c r="Q102" s="203" t="s">
        <v>322</v>
      </c>
      <c r="R102" s="204"/>
      <c r="S102" s="204"/>
      <c r="T102" s="204"/>
      <c r="U102" s="204"/>
      <c r="V102" s="204"/>
      <c r="W102" s="204"/>
      <c r="X102" s="204"/>
      <c r="Y102" s="204"/>
      <c r="Z102" s="204"/>
      <c r="AA102" s="205"/>
      <c r="AB102" s="35"/>
      <c r="AC102" s="35"/>
      <c r="AD102" s="26"/>
      <c r="AE102" s="26"/>
      <c r="AF102" s="35"/>
      <c r="AG102" s="35"/>
      <c r="AH102" s="35"/>
      <c r="AI102" s="35"/>
      <c r="AJ102" s="35"/>
      <c r="AK102" s="227"/>
      <c r="AL102" s="241" t="s">
        <v>345</v>
      </c>
      <c r="AM102" s="242"/>
      <c r="AN102" s="242"/>
      <c r="AO102" s="242"/>
      <c r="AP102" s="243"/>
      <c r="AQ102" s="145"/>
      <c r="AR102" s="145"/>
      <c r="AS102" s="145"/>
      <c r="AT102" s="47"/>
      <c r="AU102" s="47"/>
      <c r="AV102" s="44"/>
      <c r="AW102" s="47"/>
      <c r="AX102" s="58">
        <v>25</v>
      </c>
      <c r="AY102" s="59">
        <v>21</v>
      </c>
      <c r="AZ102" s="203" t="s">
        <v>344</v>
      </c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5"/>
      <c r="BK102" s="27"/>
    </row>
    <row r="103" spans="1:63" ht="4.5" customHeight="1" thickBot="1">
      <c r="A103" s="35"/>
      <c r="B103" s="35"/>
      <c r="C103" s="27"/>
      <c r="D103" s="27"/>
      <c r="E103" s="27"/>
      <c r="F103" s="27"/>
      <c r="G103" s="27"/>
      <c r="H103" s="145"/>
      <c r="I103" s="145"/>
      <c r="J103" s="145"/>
      <c r="K103" s="47"/>
      <c r="L103" s="47"/>
      <c r="M103" s="44"/>
      <c r="N103" s="51"/>
      <c r="O103" s="47"/>
      <c r="P103" s="32"/>
      <c r="Q103" s="206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8"/>
      <c r="AB103" s="35"/>
      <c r="AC103" s="35"/>
      <c r="AD103" s="26"/>
      <c r="AE103" s="26"/>
      <c r="AF103" s="35"/>
      <c r="AG103" s="35"/>
      <c r="AH103" s="35"/>
      <c r="AI103" s="35"/>
      <c r="AJ103" s="35"/>
      <c r="AK103" s="35"/>
      <c r="AL103" s="27"/>
      <c r="AM103" s="27"/>
      <c r="AN103" s="27"/>
      <c r="AO103" s="27"/>
      <c r="AP103" s="27"/>
      <c r="AQ103" s="145"/>
      <c r="AR103" s="145"/>
      <c r="AS103" s="145"/>
      <c r="AT103" s="47"/>
      <c r="AU103" s="47"/>
      <c r="AV103" s="44"/>
      <c r="AW103" s="47"/>
      <c r="AX103" s="146"/>
      <c r="AY103" s="147"/>
      <c r="AZ103" s="206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8"/>
      <c r="BK103" s="27"/>
    </row>
    <row r="104" spans="1:63" ht="4.5" customHeight="1" thickTop="1">
      <c r="A104" s="35"/>
      <c r="B104" s="45"/>
      <c r="C104" s="27"/>
      <c r="D104" s="27"/>
      <c r="E104" s="27"/>
      <c r="F104" s="27"/>
      <c r="G104" s="27"/>
      <c r="H104" s="145"/>
      <c r="I104" s="145"/>
      <c r="J104" s="145"/>
      <c r="K104" s="47"/>
      <c r="L104" s="47"/>
      <c r="M104" s="44"/>
      <c r="N104" s="47"/>
      <c r="O104" s="55"/>
      <c r="P104" s="148"/>
      <c r="Q104" s="203" t="s">
        <v>324</v>
      </c>
      <c r="R104" s="204"/>
      <c r="S104" s="204"/>
      <c r="T104" s="204"/>
      <c r="U104" s="204"/>
      <c r="V104" s="204"/>
      <c r="W104" s="204"/>
      <c r="X104" s="204"/>
      <c r="Y104" s="204"/>
      <c r="Z104" s="204"/>
      <c r="AA104" s="205"/>
      <c r="AB104" s="35"/>
      <c r="AC104" s="35"/>
      <c r="AD104" s="26"/>
      <c r="AE104" s="26"/>
      <c r="AF104" s="35"/>
      <c r="AG104" s="35"/>
      <c r="AH104" s="35"/>
      <c r="AI104" s="35"/>
      <c r="AJ104" s="35"/>
      <c r="AK104" s="45"/>
      <c r="AL104" s="27"/>
      <c r="AM104" s="27"/>
      <c r="AN104" s="27"/>
      <c r="AO104" s="27"/>
      <c r="AP104" s="27"/>
      <c r="AQ104" s="145"/>
      <c r="AR104" s="145"/>
      <c r="AS104" s="145"/>
      <c r="AT104" s="47"/>
      <c r="AU104" s="47"/>
      <c r="AV104" s="44"/>
      <c r="AW104" s="51"/>
      <c r="AX104" s="149"/>
      <c r="AY104" s="150"/>
      <c r="AZ104" s="203" t="s">
        <v>345</v>
      </c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5"/>
      <c r="BK104" s="27"/>
    </row>
    <row r="105" spans="1:63" ht="9.75" customHeight="1">
      <c r="A105" s="35"/>
      <c r="B105" s="227" t="s">
        <v>30</v>
      </c>
      <c r="C105" s="228" t="s">
        <v>315</v>
      </c>
      <c r="D105" s="229"/>
      <c r="E105" s="229"/>
      <c r="F105" s="229"/>
      <c r="G105" s="230"/>
      <c r="H105" s="145"/>
      <c r="I105" s="145"/>
      <c r="J105" s="145"/>
      <c r="K105" s="47"/>
      <c r="L105" s="47"/>
      <c r="M105" s="44"/>
      <c r="N105" s="47">
        <v>13</v>
      </c>
      <c r="O105" s="42">
        <v>21</v>
      </c>
      <c r="P105" s="59">
        <v>21</v>
      </c>
      <c r="Q105" s="206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8"/>
      <c r="AB105" s="35"/>
      <c r="AC105" s="35"/>
      <c r="AD105" s="26"/>
      <c r="AE105" s="26"/>
      <c r="AF105" s="35"/>
      <c r="AG105" s="35"/>
      <c r="AH105" s="35"/>
      <c r="AI105" s="35"/>
      <c r="AJ105" s="35"/>
      <c r="AK105" s="227" t="s">
        <v>30</v>
      </c>
      <c r="AL105" s="228" t="s">
        <v>334</v>
      </c>
      <c r="AM105" s="229"/>
      <c r="AN105" s="229"/>
      <c r="AO105" s="229"/>
      <c r="AP105" s="230"/>
      <c r="AQ105" s="145"/>
      <c r="AR105" s="145"/>
      <c r="AS105" s="145"/>
      <c r="AT105" s="47"/>
      <c r="AU105" s="47"/>
      <c r="AV105" s="44"/>
      <c r="AW105" s="51"/>
      <c r="AX105" s="151">
        <v>23</v>
      </c>
      <c r="AY105" s="32">
        <v>16</v>
      </c>
      <c r="AZ105" s="206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8"/>
      <c r="BK105" s="27"/>
    </row>
    <row r="106" spans="1:63" ht="9.75" customHeight="1">
      <c r="A106" s="35"/>
      <c r="B106" s="227"/>
      <c r="C106" s="231" t="s">
        <v>316</v>
      </c>
      <c r="D106" s="232"/>
      <c r="E106" s="232"/>
      <c r="F106" s="232"/>
      <c r="G106" s="233"/>
      <c r="H106" s="29">
        <v>11</v>
      </c>
      <c r="I106" s="29">
        <v>24</v>
      </c>
      <c r="J106" s="60">
        <v>16</v>
      </c>
      <c r="K106" s="47"/>
      <c r="L106" s="47"/>
      <c r="M106" s="44"/>
      <c r="N106" s="38"/>
      <c r="O106" s="61"/>
      <c r="P106" s="44"/>
      <c r="Q106" s="35"/>
      <c r="R106" s="35"/>
      <c r="S106" s="35"/>
      <c r="T106" s="35"/>
      <c r="U106" s="35"/>
      <c r="V106" s="35"/>
      <c r="W106" s="35"/>
      <c r="X106" s="35"/>
      <c r="Y106" s="26"/>
      <c r="Z106" s="26"/>
      <c r="AA106" s="26"/>
      <c r="AB106" s="35"/>
      <c r="AC106" s="35"/>
      <c r="AD106" s="26"/>
      <c r="AE106" s="26"/>
      <c r="AF106" s="35"/>
      <c r="AG106" s="35"/>
      <c r="AH106" s="35"/>
      <c r="AI106" s="35"/>
      <c r="AJ106" s="35"/>
      <c r="AK106" s="227"/>
      <c r="AL106" s="231" t="s">
        <v>335</v>
      </c>
      <c r="AM106" s="232"/>
      <c r="AN106" s="232"/>
      <c r="AO106" s="232"/>
      <c r="AP106" s="233"/>
      <c r="AQ106" s="29">
        <v>17</v>
      </c>
      <c r="AR106" s="29">
        <v>15</v>
      </c>
      <c r="AS106" s="60"/>
      <c r="AT106" s="47">
        <v>0</v>
      </c>
      <c r="AU106" s="47"/>
      <c r="AV106" s="44"/>
      <c r="AW106" s="40"/>
      <c r="AX106" s="27"/>
      <c r="AY106" s="35"/>
      <c r="AZ106" s="35"/>
      <c r="BA106" s="35"/>
      <c r="BB106" s="35"/>
      <c r="BC106" s="35"/>
      <c r="BD106" s="35"/>
      <c r="BE106" s="35"/>
      <c r="BF106" s="35"/>
      <c r="BG106" s="35"/>
      <c r="BH106" s="26"/>
      <c r="BI106" s="26"/>
      <c r="BJ106" s="26"/>
      <c r="BK106" s="27"/>
    </row>
    <row r="107" spans="1:63" ht="4.5" customHeight="1" thickBot="1">
      <c r="A107" s="35"/>
      <c r="B107" s="45"/>
      <c r="C107" s="27"/>
      <c r="D107" s="27"/>
      <c r="E107" s="27"/>
      <c r="F107" s="27"/>
      <c r="G107" s="27"/>
      <c r="H107" s="47"/>
      <c r="I107" s="47"/>
      <c r="J107" s="51"/>
      <c r="K107" s="47"/>
      <c r="L107" s="47"/>
      <c r="M107" s="44"/>
      <c r="N107" s="38"/>
      <c r="O107" s="61"/>
      <c r="P107" s="44"/>
      <c r="Q107" s="35"/>
      <c r="R107" s="35"/>
      <c r="S107" s="35"/>
      <c r="T107" s="35"/>
      <c r="U107" s="35"/>
      <c r="V107" s="35"/>
      <c r="W107" s="35"/>
      <c r="X107" s="35"/>
      <c r="Y107" s="26"/>
      <c r="Z107" s="26"/>
      <c r="AA107" s="26"/>
      <c r="AB107" s="35"/>
      <c r="AC107" s="35"/>
      <c r="AD107" s="26"/>
      <c r="AE107" s="26"/>
      <c r="AF107" s="35"/>
      <c r="AG107" s="35"/>
      <c r="AH107" s="35"/>
      <c r="AI107" s="35"/>
      <c r="AJ107" s="35"/>
      <c r="AK107" s="45"/>
      <c r="AL107" s="27"/>
      <c r="AM107" s="27"/>
      <c r="AN107" s="27"/>
      <c r="AO107" s="27"/>
      <c r="AP107" s="27"/>
      <c r="AQ107" s="47"/>
      <c r="AR107" s="47"/>
      <c r="AS107" s="51"/>
      <c r="AT107" s="47"/>
      <c r="AU107" s="47"/>
      <c r="AV107" s="44"/>
      <c r="AW107" s="40"/>
      <c r="AX107" s="27"/>
      <c r="AY107" s="35"/>
      <c r="AZ107" s="35"/>
      <c r="BA107" s="35"/>
      <c r="BB107" s="35"/>
      <c r="BC107" s="35"/>
      <c r="BD107" s="35"/>
      <c r="BE107" s="35"/>
      <c r="BF107" s="35"/>
      <c r="BG107" s="35"/>
      <c r="BH107" s="26"/>
      <c r="BI107" s="26"/>
      <c r="BJ107" s="26"/>
      <c r="BK107" s="27"/>
    </row>
    <row r="108" spans="1:63" ht="4.5" customHeight="1" thickTop="1">
      <c r="A108" s="35"/>
      <c r="B108" s="45"/>
      <c r="C108" s="27"/>
      <c r="D108" s="27"/>
      <c r="E108" s="27"/>
      <c r="F108" s="27"/>
      <c r="G108" s="27"/>
      <c r="H108" s="47"/>
      <c r="I108" s="47"/>
      <c r="J108" s="43"/>
      <c r="K108" s="36"/>
      <c r="L108" s="41"/>
      <c r="M108" s="44"/>
      <c r="N108" s="38"/>
      <c r="O108" s="61"/>
      <c r="P108" s="44"/>
      <c r="Q108" s="35"/>
      <c r="R108" s="35"/>
      <c r="S108" s="35"/>
      <c r="T108" s="35"/>
      <c r="U108" s="35"/>
      <c r="V108" s="35"/>
      <c r="W108" s="35"/>
      <c r="X108" s="35"/>
      <c r="Y108" s="26"/>
      <c r="Z108" s="26"/>
      <c r="AA108" s="26"/>
      <c r="AB108" s="35"/>
      <c r="AC108" s="35"/>
      <c r="AD108" s="26"/>
      <c r="AE108" s="26"/>
      <c r="AF108" s="35"/>
      <c r="AG108" s="35"/>
      <c r="AH108" s="35"/>
      <c r="AI108" s="35"/>
      <c r="AJ108" s="35"/>
      <c r="AK108" s="45"/>
      <c r="AL108" s="27"/>
      <c r="AM108" s="27"/>
      <c r="AN108" s="27"/>
      <c r="AO108" s="27"/>
      <c r="AP108" s="27"/>
      <c r="AQ108" s="47"/>
      <c r="AR108" s="47"/>
      <c r="AS108" s="43"/>
      <c r="AT108" s="55"/>
      <c r="AU108" s="62"/>
      <c r="AV108" s="44"/>
      <c r="AW108" s="40"/>
      <c r="AX108" s="27"/>
      <c r="AY108" s="35"/>
      <c r="AZ108" s="35"/>
      <c r="BA108" s="35"/>
      <c r="BB108" s="35"/>
      <c r="BC108" s="35"/>
      <c r="BD108" s="35"/>
      <c r="BE108" s="35"/>
      <c r="BF108" s="35"/>
      <c r="BG108" s="35"/>
      <c r="BH108" s="26"/>
      <c r="BI108" s="26"/>
      <c r="BJ108" s="26"/>
      <c r="BK108" s="27"/>
    </row>
    <row r="109" spans="1:63" ht="9.75" customHeight="1" thickBot="1">
      <c r="A109" s="35"/>
      <c r="B109" s="227" t="s">
        <v>32</v>
      </c>
      <c r="C109" s="228" t="s">
        <v>319</v>
      </c>
      <c r="D109" s="229"/>
      <c r="E109" s="229"/>
      <c r="F109" s="229"/>
      <c r="G109" s="230"/>
      <c r="H109" s="63">
        <v>21</v>
      </c>
      <c r="I109" s="64">
        <v>22</v>
      </c>
      <c r="J109" s="49">
        <v>21</v>
      </c>
      <c r="K109" s="42"/>
      <c r="L109" s="65"/>
      <c r="M109" s="44"/>
      <c r="N109" s="38"/>
      <c r="O109" s="61"/>
      <c r="P109" s="44"/>
      <c r="Q109" s="50" t="s">
        <v>55</v>
      </c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35"/>
      <c r="AC109" s="35"/>
      <c r="AD109" s="26"/>
      <c r="AE109" s="26"/>
      <c r="AF109" s="35"/>
      <c r="AG109" s="35"/>
      <c r="AH109" s="35"/>
      <c r="AI109" s="35"/>
      <c r="AJ109" s="35"/>
      <c r="AK109" s="227" t="s">
        <v>32</v>
      </c>
      <c r="AL109" s="228" t="s">
        <v>340</v>
      </c>
      <c r="AM109" s="229"/>
      <c r="AN109" s="229"/>
      <c r="AO109" s="229"/>
      <c r="AP109" s="230"/>
      <c r="AQ109" s="63">
        <v>21</v>
      </c>
      <c r="AR109" s="64">
        <v>21</v>
      </c>
      <c r="AS109" s="49"/>
      <c r="AT109" s="42">
        <v>2</v>
      </c>
      <c r="AU109" s="65"/>
      <c r="AV109" s="44"/>
      <c r="AW109" s="40"/>
      <c r="AX109" s="27"/>
      <c r="AY109" s="35"/>
      <c r="AZ109" s="50" t="s">
        <v>26</v>
      </c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27"/>
    </row>
    <row r="110" spans="1:63" ht="9.75" customHeight="1" thickTop="1">
      <c r="A110" s="35"/>
      <c r="B110" s="227"/>
      <c r="C110" s="231" t="s">
        <v>320</v>
      </c>
      <c r="D110" s="232"/>
      <c r="E110" s="232"/>
      <c r="F110" s="232"/>
      <c r="G110" s="233"/>
      <c r="H110" s="27"/>
      <c r="I110" s="27"/>
      <c r="J110" s="27"/>
      <c r="K110" s="38"/>
      <c r="L110" s="66">
        <v>6</v>
      </c>
      <c r="M110" s="122">
        <v>18</v>
      </c>
      <c r="N110" s="38"/>
      <c r="O110" s="61"/>
      <c r="P110" s="44"/>
      <c r="Q110" s="203" t="s">
        <v>325</v>
      </c>
      <c r="R110" s="204"/>
      <c r="S110" s="204"/>
      <c r="T110" s="204"/>
      <c r="U110" s="204"/>
      <c r="V110" s="204"/>
      <c r="W110" s="204"/>
      <c r="X110" s="204"/>
      <c r="Y110" s="204"/>
      <c r="Z110" s="204"/>
      <c r="AA110" s="205"/>
      <c r="AB110" s="35"/>
      <c r="AC110" s="35"/>
      <c r="AD110" s="26"/>
      <c r="AE110" s="26"/>
      <c r="AF110" s="35"/>
      <c r="AG110" s="35"/>
      <c r="AH110" s="35"/>
      <c r="AI110" s="35"/>
      <c r="AJ110" s="35"/>
      <c r="AK110" s="227"/>
      <c r="AL110" s="231" t="s">
        <v>341</v>
      </c>
      <c r="AM110" s="232"/>
      <c r="AN110" s="232"/>
      <c r="AO110" s="232"/>
      <c r="AP110" s="233"/>
      <c r="AQ110" s="27"/>
      <c r="AR110" s="27"/>
      <c r="AS110" s="27">
        <v>21</v>
      </c>
      <c r="AT110" s="38">
        <v>20</v>
      </c>
      <c r="AU110" s="66">
        <v>18</v>
      </c>
      <c r="AV110" s="44">
        <v>1</v>
      </c>
      <c r="AW110" s="40"/>
      <c r="AX110" s="27"/>
      <c r="AY110" s="35"/>
      <c r="AZ110" s="344" t="s">
        <v>342</v>
      </c>
      <c r="BA110" s="345"/>
      <c r="BB110" s="345"/>
      <c r="BC110" s="345"/>
      <c r="BD110" s="345"/>
      <c r="BE110" s="345"/>
      <c r="BF110" s="345"/>
      <c r="BG110" s="345"/>
      <c r="BH110" s="345"/>
      <c r="BI110" s="345"/>
      <c r="BJ110" s="346"/>
      <c r="BK110" s="27"/>
    </row>
    <row r="111" spans="1:63" ht="4.5" customHeight="1" thickBot="1">
      <c r="A111" s="35"/>
      <c r="B111" s="67"/>
      <c r="C111" s="68"/>
      <c r="D111" s="68"/>
      <c r="E111" s="68"/>
      <c r="F111" s="68"/>
      <c r="G111" s="68"/>
      <c r="H111" s="27"/>
      <c r="I111" s="27"/>
      <c r="J111" s="27"/>
      <c r="K111" s="38"/>
      <c r="L111" s="66"/>
      <c r="M111" s="152"/>
      <c r="N111" s="74"/>
      <c r="O111" s="61"/>
      <c r="P111" s="71"/>
      <c r="Q111" s="206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8"/>
      <c r="AB111" s="35"/>
      <c r="AC111" s="35"/>
      <c r="AD111" s="26"/>
      <c r="AE111" s="26"/>
      <c r="AF111" s="35"/>
      <c r="AG111" s="35"/>
      <c r="AH111" s="35"/>
      <c r="AI111" s="35"/>
      <c r="AJ111" s="35"/>
      <c r="AK111" s="67"/>
      <c r="AL111" s="68"/>
      <c r="AM111" s="68"/>
      <c r="AN111" s="68"/>
      <c r="AO111" s="68"/>
      <c r="AP111" s="68"/>
      <c r="AQ111" s="27"/>
      <c r="AR111" s="27"/>
      <c r="AS111" s="27"/>
      <c r="AT111" s="38"/>
      <c r="AU111" s="66"/>
      <c r="AV111" s="153"/>
      <c r="AW111" s="154"/>
      <c r="AX111" s="27"/>
      <c r="AY111" s="71"/>
      <c r="AZ111" s="347"/>
      <c r="BA111" s="348"/>
      <c r="BB111" s="348"/>
      <c r="BC111" s="348"/>
      <c r="BD111" s="348"/>
      <c r="BE111" s="348"/>
      <c r="BF111" s="348"/>
      <c r="BG111" s="348"/>
      <c r="BH111" s="348"/>
      <c r="BI111" s="348"/>
      <c r="BJ111" s="349"/>
      <c r="BK111" s="27"/>
    </row>
    <row r="112" spans="1:63" ht="4.5" customHeight="1" thickTop="1">
      <c r="A112" s="35"/>
      <c r="B112" s="67"/>
      <c r="C112" s="68"/>
      <c r="D112" s="68"/>
      <c r="E112" s="68"/>
      <c r="F112" s="68"/>
      <c r="G112" s="68"/>
      <c r="H112" s="38"/>
      <c r="I112" s="38"/>
      <c r="J112" s="38"/>
      <c r="K112" s="38"/>
      <c r="L112" s="72"/>
      <c r="M112" s="122"/>
      <c r="N112" s="38"/>
      <c r="O112" s="27"/>
      <c r="P112" s="71"/>
      <c r="Q112" s="203" t="s">
        <v>326</v>
      </c>
      <c r="R112" s="204"/>
      <c r="S112" s="204"/>
      <c r="T112" s="204"/>
      <c r="U112" s="204"/>
      <c r="V112" s="204"/>
      <c r="W112" s="204"/>
      <c r="X112" s="204"/>
      <c r="Y112" s="204"/>
      <c r="Z112" s="204"/>
      <c r="AA112" s="205"/>
      <c r="AB112" s="35"/>
      <c r="AC112" s="35"/>
      <c r="AD112" s="26"/>
      <c r="AE112" s="26"/>
      <c r="AF112" s="35"/>
      <c r="AG112" s="35"/>
      <c r="AH112" s="35"/>
      <c r="AI112" s="35"/>
      <c r="AJ112" s="35"/>
      <c r="AK112" s="67"/>
      <c r="AL112" s="68"/>
      <c r="AM112" s="68"/>
      <c r="AN112" s="68"/>
      <c r="AO112" s="68"/>
      <c r="AP112" s="68"/>
      <c r="AQ112" s="38"/>
      <c r="AR112" s="38"/>
      <c r="AS112" s="38"/>
      <c r="AT112" s="38"/>
      <c r="AU112" s="72"/>
      <c r="AV112" s="44"/>
      <c r="AW112" s="38"/>
      <c r="AX112" s="27"/>
      <c r="AY112" s="71"/>
      <c r="AZ112" s="344" t="s">
        <v>343</v>
      </c>
      <c r="BA112" s="345"/>
      <c r="BB112" s="345"/>
      <c r="BC112" s="345"/>
      <c r="BD112" s="345"/>
      <c r="BE112" s="345"/>
      <c r="BF112" s="345"/>
      <c r="BG112" s="345"/>
      <c r="BH112" s="345"/>
      <c r="BI112" s="345"/>
      <c r="BJ112" s="346"/>
      <c r="BK112" s="27"/>
    </row>
    <row r="113" spans="1:63" ht="9.75" customHeight="1" thickBot="1">
      <c r="A113" s="35"/>
      <c r="B113" s="227" t="s">
        <v>38</v>
      </c>
      <c r="C113" s="238" t="s">
        <v>322</v>
      </c>
      <c r="D113" s="239"/>
      <c r="E113" s="239"/>
      <c r="F113" s="239"/>
      <c r="G113" s="240"/>
      <c r="H113" s="73"/>
      <c r="I113" s="74"/>
      <c r="J113" s="74"/>
      <c r="K113" s="74"/>
      <c r="L113" s="70">
        <v>21</v>
      </c>
      <c r="M113" s="45">
        <v>21</v>
      </c>
      <c r="N113" s="27"/>
      <c r="O113" s="27"/>
      <c r="P113" s="71"/>
      <c r="Q113" s="206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8"/>
      <c r="AB113" s="35"/>
      <c r="AC113" s="35"/>
      <c r="AD113" s="26"/>
      <c r="AE113" s="26"/>
      <c r="AF113" s="35"/>
      <c r="AG113" s="35"/>
      <c r="AH113" s="35"/>
      <c r="AI113" s="35"/>
      <c r="AJ113" s="35"/>
      <c r="AK113" s="227" t="s">
        <v>38</v>
      </c>
      <c r="AL113" s="238" t="s">
        <v>342</v>
      </c>
      <c r="AM113" s="239"/>
      <c r="AN113" s="239"/>
      <c r="AO113" s="239"/>
      <c r="AP113" s="240"/>
      <c r="AQ113" s="73"/>
      <c r="AR113" s="74"/>
      <c r="AS113" s="74">
        <v>16</v>
      </c>
      <c r="AT113" s="74">
        <v>22</v>
      </c>
      <c r="AU113" s="70">
        <v>21</v>
      </c>
      <c r="AV113" s="35">
        <v>2</v>
      </c>
      <c r="AW113" s="27"/>
      <c r="AX113" s="27"/>
      <c r="AY113" s="71"/>
      <c r="AZ113" s="347"/>
      <c r="BA113" s="348"/>
      <c r="BB113" s="348"/>
      <c r="BC113" s="348"/>
      <c r="BD113" s="348"/>
      <c r="BE113" s="348"/>
      <c r="BF113" s="348"/>
      <c r="BG113" s="348"/>
      <c r="BH113" s="348"/>
      <c r="BI113" s="348"/>
      <c r="BJ113" s="349"/>
      <c r="BK113" s="27"/>
    </row>
    <row r="114" spans="1:63" ht="9.75" customHeight="1" thickTop="1">
      <c r="A114" s="35"/>
      <c r="B114" s="227"/>
      <c r="C114" s="241" t="s">
        <v>324</v>
      </c>
      <c r="D114" s="242"/>
      <c r="E114" s="242"/>
      <c r="F114" s="242"/>
      <c r="G114" s="243"/>
      <c r="H114" s="52"/>
      <c r="I114" s="47"/>
      <c r="J114" s="47"/>
      <c r="K114" s="27"/>
      <c r="L114" s="27"/>
      <c r="M114" s="27"/>
      <c r="N114" s="27"/>
      <c r="O114" s="27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35"/>
      <c r="AC114" s="35"/>
      <c r="AD114" s="26"/>
      <c r="AE114" s="26"/>
      <c r="AF114" s="35"/>
      <c r="AG114" s="35"/>
      <c r="AH114" s="35"/>
      <c r="AI114" s="35"/>
      <c r="AJ114" s="35"/>
      <c r="AK114" s="227"/>
      <c r="AL114" s="241" t="s">
        <v>343</v>
      </c>
      <c r="AM114" s="242"/>
      <c r="AN114" s="242"/>
      <c r="AO114" s="242"/>
      <c r="AP114" s="243"/>
      <c r="AQ114" s="52"/>
      <c r="AR114" s="47"/>
      <c r="AS114" s="47"/>
      <c r="AT114" s="27"/>
      <c r="AU114" s="27"/>
      <c r="AV114" s="27"/>
      <c r="AW114" s="27"/>
      <c r="AX114" s="27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27"/>
    </row>
    <row r="115" spans="1:63" ht="9.75" customHeight="1" thickBo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26"/>
      <c r="Z115" s="26"/>
      <c r="AA115" s="26"/>
      <c r="AB115" s="26"/>
      <c r="AC115" s="26"/>
      <c r="AD115" s="26"/>
      <c r="AE115" s="26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26"/>
      <c r="BI115" s="26"/>
      <c r="BJ115" s="26"/>
      <c r="BK115" s="27"/>
    </row>
    <row r="116" spans="1:66" ht="9.75" customHeight="1">
      <c r="A116" s="35"/>
      <c r="B116" s="297" t="s">
        <v>17</v>
      </c>
      <c r="C116" s="298"/>
      <c r="D116" s="285" t="str">
        <f>B118</f>
        <v>西岡洋丞</v>
      </c>
      <c r="E116" s="264"/>
      <c r="F116" s="264"/>
      <c r="G116" s="277"/>
      <c r="H116" s="263" t="str">
        <f>B121</f>
        <v>柚山治</v>
      </c>
      <c r="I116" s="264"/>
      <c r="J116" s="264"/>
      <c r="K116" s="277"/>
      <c r="L116" s="263" t="str">
        <f>B124</f>
        <v>永井龍夫</v>
      </c>
      <c r="M116" s="264"/>
      <c r="N116" s="264"/>
      <c r="O116" s="277"/>
      <c r="P116" s="263" t="str">
        <f>B127</f>
        <v>吾野善宣</v>
      </c>
      <c r="Q116" s="264"/>
      <c r="R116" s="264"/>
      <c r="S116" s="265"/>
      <c r="T116" s="266" t="s">
        <v>49</v>
      </c>
      <c r="U116" s="267"/>
      <c r="V116" s="267"/>
      <c r="W116" s="268"/>
      <c r="X116" s="35"/>
      <c r="Y116" s="202" t="s">
        <v>261</v>
      </c>
      <c r="Z116" s="198"/>
      <c r="AA116" s="202" t="s">
        <v>262</v>
      </c>
      <c r="AB116" s="199"/>
      <c r="AC116" s="198" t="s">
        <v>263</v>
      </c>
      <c r="AD116" s="198"/>
      <c r="AE116" s="199"/>
      <c r="AF116" s="35"/>
      <c r="AG116" s="35"/>
      <c r="AH116" s="35"/>
      <c r="AI116" s="35"/>
      <c r="AJ116" s="35"/>
      <c r="AK116" s="297" t="s">
        <v>103</v>
      </c>
      <c r="AL116" s="298"/>
      <c r="AM116" s="285" t="str">
        <f>AK118</f>
        <v>高橋有香</v>
      </c>
      <c r="AN116" s="264"/>
      <c r="AO116" s="264"/>
      <c r="AP116" s="277"/>
      <c r="AQ116" s="263" t="str">
        <f>AK121</f>
        <v>兵藤裕子</v>
      </c>
      <c r="AR116" s="264"/>
      <c r="AS116" s="264"/>
      <c r="AT116" s="277"/>
      <c r="AU116" s="263" t="str">
        <f>AK124</f>
        <v>堀田好江</v>
      </c>
      <c r="AV116" s="264"/>
      <c r="AW116" s="264"/>
      <c r="AX116" s="277"/>
      <c r="AY116" s="263" t="str">
        <f>AK127</f>
        <v>西岡亜美</v>
      </c>
      <c r="AZ116" s="264"/>
      <c r="BA116" s="264"/>
      <c r="BB116" s="265"/>
      <c r="BC116" s="266" t="s">
        <v>49</v>
      </c>
      <c r="BD116" s="267"/>
      <c r="BE116" s="267"/>
      <c r="BF116" s="268"/>
      <c r="BG116" s="35"/>
      <c r="BH116" s="202" t="s">
        <v>261</v>
      </c>
      <c r="BI116" s="198"/>
      <c r="BJ116" s="202" t="s">
        <v>262</v>
      </c>
      <c r="BK116" s="199"/>
      <c r="BL116" s="196" t="s">
        <v>263</v>
      </c>
      <c r="BM116" s="196"/>
      <c r="BN116" s="197"/>
    </row>
    <row r="117" spans="1:66" ht="9.75" customHeight="1" thickBot="1">
      <c r="A117" s="35"/>
      <c r="B117" s="299"/>
      <c r="C117" s="300"/>
      <c r="D117" s="200" t="str">
        <f>B119</f>
        <v>徳本拓</v>
      </c>
      <c r="E117" s="191"/>
      <c r="F117" s="191"/>
      <c r="G117" s="201"/>
      <c r="H117" s="184" t="str">
        <f>B122</f>
        <v>山内智裕</v>
      </c>
      <c r="I117" s="191"/>
      <c r="J117" s="191"/>
      <c r="K117" s="201"/>
      <c r="L117" s="184" t="str">
        <f>B125</f>
        <v>渡部龍二</v>
      </c>
      <c r="M117" s="191"/>
      <c r="N117" s="191"/>
      <c r="O117" s="201"/>
      <c r="P117" s="184" t="str">
        <f>B128</f>
        <v>佐伯稔</v>
      </c>
      <c r="Q117" s="191"/>
      <c r="R117" s="191"/>
      <c r="S117" s="192"/>
      <c r="T117" s="193" t="s">
        <v>50</v>
      </c>
      <c r="U117" s="194"/>
      <c r="V117" s="194"/>
      <c r="W117" s="195"/>
      <c r="X117" s="35"/>
      <c r="Y117" s="76" t="s">
        <v>264</v>
      </c>
      <c r="Z117" s="77" t="s">
        <v>265</v>
      </c>
      <c r="AA117" s="76" t="s">
        <v>266</v>
      </c>
      <c r="AB117" s="78" t="s">
        <v>267</v>
      </c>
      <c r="AC117" s="77" t="s">
        <v>266</v>
      </c>
      <c r="AD117" s="77" t="s">
        <v>267</v>
      </c>
      <c r="AE117" s="78" t="s">
        <v>268</v>
      </c>
      <c r="AF117" s="35"/>
      <c r="AG117" s="35"/>
      <c r="AH117" s="35"/>
      <c r="AI117" s="35"/>
      <c r="AJ117" s="35"/>
      <c r="AK117" s="299"/>
      <c r="AL117" s="300"/>
      <c r="AM117" s="200" t="str">
        <f>AK119</f>
        <v>中村早貴</v>
      </c>
      <c r="AN117" s="191"/>
      <c r="AO117" s="191"/>
      <c r="AP117" s="201"/>
      <c r="AQ117" s="184" t="str">
        <f>AK122</f>
        <v>高岡みゆき</v>
      </c>
      <c r="AR117" s="191"/>
      <c r="AS117" s="191"/>
      <c r="AT117" s="201"/>
      <c r="AU117" s="184" t="str">
        <f>AK125</f>
        <v>塩見智子</v>
      </c>
      <c r="AV117" s="191"/>
      <c r="AW117" s="191"/>
      <c r="AX117" s="201"/>
      <c r="AY117" s="184" t="str">
        <f>AK128</f>
        <v>村上可奈子</v>
      </c>
      <c r="AZ117" s="191"/>
      <c r="BA117" s="191"/>
      <c r="BB117" s="192"/>
      <c r="BC117" s="193" t="s">
        <v>50</v>
      </c>
      <c r="BD117" s="194"/>
      <c r="BE117" s="194"/>
      <c r="BF117" s="195"/>
      <c r="BG117" s="35"/>
      <c r="BH117" s="76" t="s">
        <v>264</v>
      </c>
      <c r="BI117" s="77" t="s">
        <v>265</v>
      </c>
      <c r="BJ117" s="76" t="s">
        <v>266</v>
      </c>
      <c r="BK117" s="78" t="s">
        <v>267</v>
      </c>
      <c r="BL117" s="11" t="s">
        <v>266</v>
      </c>
      <c r="BM117" s="11" t="s">
        <v>267</v>
      </c>
      <c r="BN117" s="12" t="s">
        <v>268</v>
      </c>
    </row>
    <row r="118" spans="1:66" ht="9.75" customHeight="1">
      <c r="A118" s="35"/>
      <c r="B118" s="79" t="s">
        <v>107</v>
      </c>
      <c r="C118" s="80" t="s">
        <v>312</v>
      </c>
      <c r="D118" s="269"/>
      <c r="E118" s="270"/>
      <c r="F118" s="270"/>
      <c r="G118" s="271"/>
      <c r="H118" s="81">
        <v>21</v>
      </c>
      <c r="I118" s="82" t="str">
        <f>IF(H118="","","-")</f>
        <v>-</v>
      </c>
      <c r="J118" s="68">
        <v>15</v>
      </c>
      <c r="K118" s="274" t="s">
        <v>274</v>
      </c>
      <c r="L118" s="81">
        <v>19</v>
      </c>
      <c r="M118" s="83" t="str">
        <f aca="true" t="shared" si="14" ref="M118:M123">IF(L118="","","-")</f>
        <v>-</v>
      </c>
      <c r="N118" s="84">
        <v>21</v>
      </c>
      <c r="O118" s="277" t="s">
        <v>274</v>
      </c>
      <c r="P118" s="85">
        <v>22</v>
      </c>
      <c r="Q118" s="83" t="str">
        <f aca="true" t="shared" si="15" ref="Q118:Q126">IF(P118="","","-")</f>
        <v>-</v>
      </c>
      <c r="R118" s="86">
        <v>20</v>
      </c>
      <c r="S118" s="265" t="s">
        <v>274</v>
      </c>
      <c r="T118" s="278" t="s">
        <v>286</v>
      </c>
      <c r="U118" s="279"/>
      <c r="V118" s="279"/>
      <c r="W118" s="280"/>
      <c r="X118" s="35"/>
      <c r="Y118" s="87"/>
      <c r="Z118" s="88"/>
      <c r="AA118" s="87"/>
      <c r="AB118" s="89"/>
      <c r="AC118" s="88"/>
      <c r="AD118" s="88"/>
      <c r="AE118" s="89"/>
      <c r="AF118" s="35"/>
      <c r="AG118" s="35"/>
      <c r="AH118" s="35"/>
      <c r="AI118" s="35"/>
      <c r="AJ118" s="35"/>
      <c r="AK118" s="79" t="s">
        <v>187</v>
      </c>
      <c r="AL118" s="80" t="s">
        <v>333</v>
      </c>
      <c r="AM118" s="269"/>
      <c r="AN118" s="270"/>
      <c r="AO118" s="270"/>
      <c r="AP118" s="271"/>
      <c r="AQ118" s="81">
        <v>11</v>
      </c>
      <c r="AR118" s="82" t="str">
        <f>IF(AQ118="","","-")</f>
        <v>-</v>
      </c>
      <c r="AS118" s="68">
        <v>21</v>
      </c>
      <c r="AT118" s="274" t="s">
        <v>272</v>
      </c>
      <c r="AU118" s="81">
        <v>16</v>
      </c>
      <c r="AV118" s="83" t="str">
        <f aca="true" t="shared" si="16" ref="AV118:AV123">IF(AU118="","","-")</f>
        <v>-</v>
      </c>
      <c r="AW118" s="84">
        <v>21</v>
      </c>
      <c r="AX118" s="277" t="s">
        <v>274</v>
      </c>
      <c r="AY118" s="85">
        <v>24</v>
      </c>
      <c r="AZ118" s="83" t="str">
        <f aca="true" t="shared" si="17" ref="AZ118:AZ126">IF(AY118="","","-")</f>
        <v>-</v>
      </c>
      <c r="BA118" s="86">
        <v>22</v>
      </c>
      <c r="BB118" s="265"/>
      <c r="BC118" s="278" t="s">
        <v>285</v>
      </c>
      <c r="BD118" s="279"/>
      <c r="BE118" s="279"/>
      <c r="BF118" s="280"/>
      <c r="BG118" s="35"/>
      <c r="BH118" s="87"/>
      <c r="BI118" s="88"/>
      <c r="BJ118" s="87"/>
      <c r="BK118" s="89"/>
      <c r="BL118" s="14"/>
      <c r="BM118" s="14"/>
      <c r="BN118" s="15"/>
    </row>
    <row r="119" spans="1:66" ht="9.75" customHeight="1">
      <c r="A119" s="35"/>
      <c r="B119" s="79" t="s">
        <v>108</v>
      </c>
      <c r="C119" s="80" t="s">
        <v>109</v>
      </c>
      <c r="D119" s="272"/>
      <c r="E119" s="216"/>
      <c r="F119" s="216"/>
      <c r="G119" s="252"/>
      <c r="H119" s="81">
        <v>21</v>
      </c>
      <c r="I119" s="82" t="str">
        <f>IF(H119="","","-")</f>
        <v>-</v>
      </c>
      <c r="J119" s="90">
        <v>19</v>
      </c>
      <c r="K119" s="275"/>
      <c r="L119" s="81">
        <v>21</v>
      </c>
      <c r="M119" s="82" t="str">
        <f t="shared" si="14"/>
        <v>-</v>
      </c>
      <c r="N119" s="86">
        <v>14</v>
      </c>
      <c r="O119" s="245"/>
      <c r="P119" s="81">
        <v>15</v>
      </c>
      <c r="Q119" s="82" t="str">
        <f t="shared" si="15"/>
        <v>-</v>
      </c>
      <c r="R119" s="86">
        <v>21</v>
      </c>
      <c r="S119" s="257"/>
      <c r="T119" s="224"/>
      <c r="U119" s="225"/>
      <c r="V119" s="225"/>
      <c r="W119" s="226"/>
      <c r="X119" s="35"/>
      <c r="Y119" s="87">
        <f>COUNTIF(D118:S120,"○")</f>
        <v>3</v>
      </c>
      <c r="Z119" s="88">
        <f>COUNTIF(D118:S120,"×")</f>
        <v>0</v>
      </c>
      <c r="AA119" s="87">
        <f>(IF((D118-F118)&gt;0,1,0))+(IF((D119-F119)&gt;0,1,0))+(IF((D120-F120)&gt;0,1,0))+(IF((H118-J118)&gt;0,1,0))+(IF((H119-J119)&gt;0,1,0))+(IF((H120-J120)&gt;0,1,0))+(IF((L118-N118)&gt;0,1,0))+(IF((L119-N119)&gt;0,1,0))+(IF((L120-N120)&gt;0,1,0))+(IF((P118-R118)&gt;0,1,0))+(IF((P119-R119)&gt;0,1,0))+(IF((P120-R120)&gt;0,1,0))</f>
        <v>6</v>
      </c>
      <c r="AB119" s="89">
        <f>(IF((D118-F118)&lt;0,1,0))+(IF((D119-F119)&lt;0,1,0))+(IF((D120-F120)&lt;0,1,0))+(IF((H118-J118)&lt;0,1,0))+(IF((H119-J119)&lt;0,1,0))+(IF((H120-J120)&lt;0,1,0))+(IF((L118-N118)&lt;0,1,0))+(IF((L119-N119)&lt;0,1,0))+(IF((L120-N120)&lt;0,1,0))+(IF((P118-R118)&lt;0,1,0))+(IF((P119-R119)&lt;0,1,0))+(IF((P120-R120)&lt;0,1,0))</f>
        <v>2</v>
      </c>
      <c r="AC119" s="88">
        <f>SUM(D118:D120,H118:H120,L118:L120,P118:P120)</f>
        <v>161</v>
      </c>
      <c r="AD119" s="88">
        <f>SUM(F118:F120,J118:J120,N118:N120,R118:R120)</f>
        <v>131</v>
      </c>
      <c r="AE119" s="89">
        <f>AC119-AD119</f>
        <v>30</v>
      </c>
      <c r="AF119" s="35"/>
      <c r="AG119" s="35"/>
      <c r="AH119" s="35"/>
      <c r="AI119" s="35"/>
      <c r="AJ119" s="35"/>
      <c r="AK119" s="79" t="s">
        <v>188</v>
      </c>
      <c r="AL119" s="80" t="s">
        <v>211</v>
      </c>
      <c r="AM119" s="272"/>
      <c r="AN119" s="216"/>
      <c r="AO119" s="216"/>
      <c r="AP119" s="252"/>
      <c r="AQ119" s="81">
        <v>13</v>
      </c>
      <c r="AR119" s="82" t="str">
        <f>IF(AQ119="","","-")</f>
        <v>-</v>
      </c>
      <c r="AS119" s="90">
        <v>21</v>
      </c>
      <c r="AT119" s="275"/>
      <c r="AU119" s="81">
        <v>24</v>
      </c>
      <c r="AV119" s="82" t="str">
        <f t="shared" si="16"/>
        <v>-</v>
      </c>
      <c r="AW119" s="86">
        <v>22</v>
      </c>
      <c r="AX119" s="245"/>
      <c r="AY119" s="81">
        <v>21</v>
      </c>
      <c r="AZ119" s="82" t="str">
        <f t="shared" si="17"/>
        <v>-</v>
      </c>
      <c r="BA119" s="86">
        <v>14</v>
      </c>
      <c r="BB119" s="257"/>
      <c r="BC119" s="224"/>
      <c r="BD119" s="225"/>
      <c r="BE119" s="225"/>
      <c r="BF119" s="226"/>
      <c r="BG119" s="35"/>
      <c r="BH119" s="87">
        <f>COUNTIF(AM118:BB120,"○")</f>
        <v>1</v>
      </c>
      <c r="BI119" s="88">
        <f>COUNTIF(AM118:BB120,"×")</f>
        <v>1</v>
      </c>
      <c r="BJ119" s="87">
        <f>(IF((AM118-AO118)&gt;0,1,0))+(IF((AM119-AO119)&gt;0,1,0))+(IF((AM120-AO120)&gt;0,1,0))+(IF((AQ118-AS118)&gt;0,1,0))+(IF((AQ119-AS119)&gt;0,1,0))+(IF((AQ120-AS120)&gt;0,1,0))+(IF((AU118-AW118)&gt;0,1,0))+(IF((AU119-AW119)&gt;0,1,0))+(IF((AU120-AW120)&gt;0,1,0))+(IF((AY118-BA118)&gt;0,1,0))+(IF((AY119-BA119)&gt;0,1,0))+(IF((AY120-BA120)&gt;0,1,0))</f>
        <v>4</v>
      </c>
      <c r="BK119" s="89">
        <f>(IF((AM118-AO118)&lt;0,1,0))+(IF((AM119-AO119)&lt;0,1,0))+(IF((AM120-AO120)&lt;0,1,0))+(IF((AQ118-AS118)&lt;0,1,0))+(IF((AQ119-AS119)&lt;0,1,0))+(IF((AQ120-AS120)&lt;0,1,0))+(IF((AU118-AW118)&lt;0,1,0))+(IF((AU119-AW119)&lt;0,1,0))+(IF((AU120-AW120)&lt;0,1,0))+(IF((AY118-BA118)&lt;0,1,0))+(IF((AY119-BA119)&lt;0,1,0))+(IF((AY120-BA120)&lt;0,1,0))</f>
        <v>3</v>
      </c>
      <c r="BL119" s="14">
        <f>SUM(AM118:AM120,AQ118:AQ120,AU118:AU120,AY118:AY120)</f>
        <v>130</v>
      </c>
      <c r="BM119" s="14">
        <f>SUM(AO118:AO120,AS118:AS120,AW118:AW120,BA118:BA120)</f>
        <v>138</v>
      </c>
      <c r="BN119" s="15">
        <f>BL119-BM119</f>
        <v>-8</v>
      </c>
    </row>
    <row r="120" spans="1:66" ht="9.75" customHeight="1">
      <c r="A120" s="35"/>
      <c r="B120" s="91"/>
      <c r="C120" s="92" t="s">
        <v>40</v>
      </c>
      <c r="D120" s="273"/>
      <c r="E120" s="254"/>
      <c r="F120" s="254"/>
      <c r="G120" s="255"/>
      <c r="H120" s="93"/>
      <c r="I120" s="82">
        <f>IF(H120="","","-")</f>
      </c>
      <c r="J120" s="94"/>
      <c r="K120" s="276"/>
      <c r="L120" s="95">
        <v>21</v>
      </c>
      <c r="M120" s="96" t="str">
        <f t="shared" si="14"/>
        <v>-</v>
      </c>
      <c r="N120" s="94">
        <v>11</v>
      </c>
      <c r="O120" s="250"/>
      <c r="P120" s="95">
        <v>21</v>
      </c>
      <c r="Q120" s="96" t="str">
        <f t="shared" si="15"/>
        <v>-</v>
      </c>
      <c r="R120" s="94">
        <v>10</v>
      </c>
      <c r="S120" s="258"/>
      <c r="T120" s="259"/>
      <c r="U120" s="260"/>
      <c r="V120" s="261"/>
      <c r="W120" s="262"/>
      <c r="X120" s="35"/>
      <c r="Y120" s="87"/>
      <c r="Z120" s="88"/>
      <c r="AA120" s="87"/>
      <c r="AB120" s="89"/>
      <c r="AC120" s="88"/>
      <c r="AD120" s="88"/>
      <c r="AE120" s="89"/>
      <c r="AF120" s="35"/>
      <c r="AG120" s="35"/>
      <c r="AH120" s="35"/>
      <c r="AI120" s="35"/>
      <c r="AJ120" s="35"/>
      <c r="AK120" s="91"/>
      <c r="AL120" s="92" t="s">
        <v>41</v>
      </c>
      <c r="AM120" s="273"/>
      <c r="AN120" s="254"/>
      <c r="AO120" s="254"/>
      <c r="AP120" s="255"/>
      <c r="AQ120" s="93"/>
      <c r="AR120" s="82">
        <f>IF(AQ120="","","-")</f>
      </c>
      <c r="AS120" s="94"/>
      <c r="AT120" s="276"/>
      <c r="AU120" s="95">
        <v>21</v>
      </c>
      <c r="AV120" s="96" t="str">
        <f t="shared" si="16"/>
        <v>-</v>
      </c>
      <c r="AW120" s="94">
        <v>17</v>
      </c>
      <c r="AX120" s="250"/>
      <c r="AY120" s="95"/>
      <c r="AZ120" s="96">
        <f t="shared" si="17"/>
      </c>
      <c r="BA120" s="94"/>
      <c r="BB120" s="258"/>
      <c r="BC120" s="259"/>
      <c r="BD120" s="260"/>
      <c r="BE120" s="261"/>
      <c r="BF120" s="262"/>
      <c r="BG120" s="35"/>
      <c r="BH120" s="87"/>
      <c r="BI120" s="88"/>
      <c r="BJ120" s="87"/>
      <c r="BK120" s="89"/>
      <c r="BL120" s="14"/>
      <c r="BM120" s="14"/>
      <c r="BN120" s="15"/>
    </row>
    <row r="121" spans="1:66" ht="9.75" customHeight="1">
      <c r="A121" s="35"/>
      <c r="B121" s="79" t="s">
        <v>110</v>
      </c>
      <c r="C121" s="100" t="s">
        <v>39</v>
      </c>
      <c r="D121" s="101">
        <f>IF(J118="","",J118)</f>
        <v>15</v>
      </c>
      <c r="E121" s="82" t="str">
        <f>IF(D121="","","-")</f>
        <v>-</v>
      </c>
      <c r="F121" s="102">
        <f>IF(H118="","",H118)</f>
        <v>21</v>
      </c>
      <c r="G121" s="244" t="str">
        <f>IF(K118="","",IF(K118="○","×",IF(K118="×","○")))</f>
        <v>×</v>
      </c>
      <c r="H121" s="212"/>
      <c r="I121" s="213"/>
      <c r="J121" s="213"/>
      <c r="K121" s="251"/>
      <c r="L121" s="103">
        <v>21</v>
      </c>
      <c r="M121" s="82" t="str">
        <f t="shared" si="14"/>
        <v>-</v>
      </c>
      <c r="N121" s="86">
        <v>19</v>
      </c>
      <c r="O121" s="245" t="s">
        <v>273</v>
      </c>
      <c r="P121" s="104">
        <v>21</v>
      </c>
      <c r="Q121" s="82" t="str">
        <f t="shared" si="15"/>
        <v>-</v>
      </c>
      <c r="R121" s="86">
        <v>18</v>
      </c>
      <c r="S121" s="256" t="s">
        <v>274</v>
      </c>
      <c r="T121" s="221" t="s">
        <v>287</v>
      </c>
      <c r="U121" s="222"/>
      <c r="V121" s="222"/>
      <c r="W121" s="223"/>
      <c r="X121" s="35"/>
      <c r="Y121" s="105"/>
      <c r="Z121" s="106"/>
      <c r="AA121" s="105"/>
      <c r="AB121" s="107"/>
      <c r="AC121" s="106"/>
      <c r="AD121" s="106"/>
      <c r="AE121" s="107"/>
      <c r="AF121" s="35"/>
      <c r="AG121" s="35"/>
      <c r="AH121" s="35"/>
      <c r="AI121" s="35"/>
      <c r="AJ121" s="35"/>
      <c r="AK121" s="79" t="s">
        <v>189</v>
      </c>
      <c r="AL121" s="100" t="s">
        <v>329</v>
      </c>
      <c r="AM121" s="101">
        <f>IF(AS118="","",AS118)</f>
        <v>21</v>
      </c>
      <c r="AN121" s="82" t="str">
        <f>IF(AM121="","","-")</f>
        <v>-</v>
      </c>
      <c r="AO121" s="102">
        <f>IF(AQ118="","",AQ118)</f>
        <v>11</v>
      </c>
      <c r="AP121" s="244" t="str">
        <f>IF(AT118="","",IF(AT118="○","×",IF(AT118="×","○")))</f>
        <v>○</v>
      </c>
      <c r="AQ121" s="212"/>
      <c r="AR121" s="213"/>
      <c r="AS121" s="213"/>
      <c r="AT121" s="251"/>
      <c r="AU121" s="103">
        <v>21</v>
      </c>
      <c r="AV121" s="82" t="str">
        <f t="shared" si="16"/>
        <v>-</v>
      </c>
      <c r="AW121" s="86">
        <v>13</v>
      </c>
      <c r="AX121" s="245"/>
      <c r="AY121" s="104">
        <v>21</v>
      </c>
      <c r="AZ121" s="82" t="str">
        <f t="shared" si="17"/>
        <v>-</v>
      </c>
      <c r="BA121" s="86">
        <v>19</v>
      </c>
      <c r="BB121" s="256" t="s">
        <v>274</v>
      </c>
      <c r="BC121" s="221" t="s">
        <v>286</v>
      </c>
      <c r="BD121" s="222"/>
      <c r="BE121" s="222"/>
      <c r="BF121" s="223"/>
      <c r="BG121" s="35"/>
      <c r="BH121" s="105"/>
      <c r="BI121" s="106"/>
      <c r="BJ121" s="105"/>
      <c r="BK121" s="107"/>
      <c r="BL121" s="17"/>
      <c r="BM121" s="17"/>
      <c r="BN121" s="18"/>
    </row>
    <row r="122" spans="1:66" ht="9.75" customHeight="1">
      <c r="A122" s="35"/>
      <c r="B122" s="79" t="s">
        <v>111</v>
      </c>
      <c r="C122" s="80" t="s">
        <v>39</v>
      </c>
      <c r="D122" s="108">
        <f>IF(J119="","",J119)</f>
        <v>19</v>
      </c>
      <c r="E122" s="82" t="str">
        <f>IF(D122="","","-")</f>
        <v>-</v>
      </c>
      <c r="F122" s="102">
        <f>IF(H119="","",H119)</f>
        <v>21</v>
      </c>
      <c r="G122" s="245" t="str">
        <f>IF(I119="","",I119)</f>
        <v>-</v>
      </c>
      <c r="H122" s="215"/>
      <c r="I122" s="216"/>
      <c r="J122" s="216"/>
      <c r="K122" s="252"/>
      <c r="L122" s="103">
        <v>13</v>
      </c>
      <c r="M122" s="82" t="str">
        <f t="shared" si="14"/>
        <v>-</v>
      </c>
      <c r="N122" s="86">
        <v>21</v>
      </c>
      <c r="O122" s="245"/>
      <c r="P122" s="109">
        <v>15</v>
      </c>
      <c r="Q122" s="82" t="str">
        <f t="shared" si="15"/>
        <v>-</v>
      </c>
      <c r="R122" s="68">
        <v>21</v>
      </c>
      <c r="S122" s="257"/>
      <c r="T122" s="224"/>
      <c r="U122" s="225"/>
      <c r="V122" s="225"/>
      <c r="W122" s="226"/>
      <c r="X122" s="35"/>
      <c r="Y122" s="87">
        <f>COUNTIF(D121:S123,"○")</f>
        <v>1</v>
      </c>
      <c r="Z122" s="88">
        <f>COUNTIF(D121:S123,"×")</f>
        <v>2</v>
      </c>
      <c r="AA122" s="87">
        <v>3</v>
      </c>
      <c r="AB122" s="89">
        <v>5</v>
      </c>
      <c r="AC122" s="88">
        <f>SUM(D121:D123,H121:H123,L121:L123,P121:P123)</f>
        <v>140</v>
      </c>
      <c r="AD122" s="88">
        <f>SUM(F121:F123,J121:J123,N121:N123,R121:R123)</f>
        <v>161</v>
      </c>
      <c r="AE122" s="89">
        <f>AC122-AD122</f>
        <v>-21</v>
      </c>
      <c r="AF122" s="35"/>
      <c r="AG122" s="35"/>
      <c r="AH122" s="35"/>
      <c r="AI122" s="35"/>
      <c r="AJ122" s="35"/>
      <c r="AK122" s="79" t="s">
        <v>190</v>
      </c>
      <c r="AL122" s="80" t="s">
        <v>331</v>
      </c>
      <c r="AM122" s="108">
        <f>IF(AS119="","",AS119)</f>
        <v>21</v>
      </c>
      <c r="AN122" s="82" t="str">
        <f>IF(AM122="","","-")</f>
        <v>-</v>
      </c>
      <c r="AO122" s="102">
        <f>IF(AQ119="","",AQ119)</f>
        <v>13</v>
      </c>
      <c r="AP122" s="245" t="str">
        <f>IF(AR119="","",AR119)</f>
        <v>-</v>
      </c>
      <c r="AQ122" s="215"/>
      <c r="AR122" s="216"/>
      <c r="AS122" s="216"/>
      <c r="AT122" s="252"/>
      <c r="AU122" s="103">
        <v>21</v>
      </c>
      <c r="AV122" s="82" t="str">
        <f t="shared" si="16"/>
        <v>-</v>
      </c>
      <c r="AW122" s="86">
        <v>17</v>
      </c>
      <c r="AX122" s="245"/>
      <c r="AY122" s="109">
        <v>21</v>
      </c>
      <c r="AZ122" s="82" t="str">
        <f t="shared" si="17"/>
        <v>-</v>
      </c>
      <c r="BA122" s="68">
        <v>14</v>
      </c>
      <c r="BB122" s="257"/>
      <c r="BC122" s="224"/>
      <c r="BD122" s="225"/>
      <c r="BE122" s="225"/>
      <c r="BF122" s="226"/>
      <c r="BG122" s="35"/>
      <c r="BH122" s="87">
        <f>COUNTIF(AM121:BB123,"○")</f>
        <v>2</v>
      </c>
      <c r="BI122" s="88">
        <f>COUNTIF(AM121:BB123,"×")</f>
        <v>0</v>
      </c>
      <c r="BJ122" s="87">
        <v>6</v>
      </c>
      <c r="BK122" s="89">
        <v>0</v>
      </c>
      <c r="BL122" s="14">
        <f>SUM(AM121:AM123,AQ121:AQ123,AU121:AU123,AY121:AY123)</f>
        <v>126</v>
      </c>
      <c r="BM122" s="14">
        <f>SUM(AO121:AO123,AS121:AS123,AW121:AW123,BA121:BA123)</f>
        <v>87</v>
      </c>
      <c r="BN122" s="15">
        <f>BL122-BM122</f>
        <v>39</v>
      </c>
    </row>
    <row r="123" spans="1:66" ht="9.75" customHeight="1">
      <c r="A123" s="35"/>
      <c r="B123" s="91"/>
      <c r="C123" s="110" t="s">
        <v>10</v>
      </c>
      <c r="D123" s="91">
        <f>IF(J120="","",J120)</f>
      </c>
      <c r="E123" s="82">
        <f aca="true" t="shared" si="18" ref="E123:E129">IF(D123="","","-")</f>
      </c>
      <c r="F123" s="111">
        <f>IF(H120="","",H120)</f>
      </c>
      <c r="G123" s="250">
        <f>IF(I120="","",I120)</f>
      </c>
      <c r="H123" s="253"/>
      <c r="I123" s="254"/>
      <c r="J123" s="254"/>
      <c r="K123" s="255"/>
      <c r="L123" s="112">
        <v>15</v>
      </c>
      <c r="M123" s="82" t="str">
        <f t="shared" si="14"/>
        <v>-</v>
      </c>
      <c r="N123" s="113">
        <v>21</v>
      </c>
      <c r="O123" s="250"/>
      <c r="P123" s="114">
        <v>21</v>
      </c>
      <c r="Q123" s="96" t="str">
        <f t="shared" si="15"/>
        <v>-</v>
      </c>
      <c r="R123" s="111">
        <v>19</v>
      </c>
      <c r="S123" s="258"/>
      <c r="T123" s="246"/>
      <c r="U123" s="247"/>
      <c r="V123" s="248"/>
      <c r="W123" s="249"/>
      <c r="X123" s="35"/>
      <c r="Y123" s="115"/>
      <c r="Z123" s="116"/>
      <c r="AA123" s="115"/>
      <c r="AB123" s="117"/>
      <c r="AC123" s="116"/>
      <c r="AD123" s="116"/>
      <c r="AE123" s="117"/>
      <c r="AF123" s="35"/>
      <c r="AG123" s="35"/>
      <c r="AH123" s="35"/>
      <c r="AI123" s="35"/>
      <c r="AJ123" s="35"/>
      <c r="AK123" s="91"/>
      <c r="AL123" s="110"/>
      <c r="AM123" s="91">
        <f>IF(AS120="","",AS120)</f>
      </c>
      <c r="AN123" s="82">
        <f aca="true" t="shared" si="19" ref="AN123:AN129">IF(AM123="","","-")</f>
      </c>
      <c r="AO123" s="111">
        <f>IF(AQ120="","",AQ120)</f>
      </c>
      <c r="AP123" s="250">
        <f>IF(AR120="","",AR120)</f>
      </c>
      <c r="AQ123" s="253"/>
      <c r="AR123" s="254"/>
      <c r="AS123" s="254"/>
      <c r="AT123" s="255"/>
      <c r="AU123" s="112"/>
      <c r="AV123" s="82">
        <f t="shared" si="16"/>
      </c>
      <c r="AW123" s="113"/>
      <c r="AX123" s="250"/>
      <c r="AY123" s="114"/>
      <c r="AZ123" s="96">
        <f t="shared" si="17"/>
      </c>
      <c r="BA123" s="111"/>
      <c r="BB123" s="258"/>
      <c r="BC123" s="246"/>
      <c r="BD123" s="247"/>
      <c r="BE123" s="248"/>
      <c r="BF123" s="249"/>
      <c r="BG123" s="35"/>
      <c r="BH123" s="115"/>
      <c r="BI123" s="116"/>
      <c r="BJ123" s="115"/>
      <c r="BK123" s="117"/>
      <c r="BL123" s="3"/>
      <c r="BM123" s="3"/>
      <c r="BN123" s="4"/>
    </row>
    <row r="124" spans="1:66" ht="9.75" customHeight="1">
      <c r="A124" s="35"/>
      <c r="B124" s="108" t="s">
        <v>112</v>
      </c>
      <c r="C124" s="80" t="s">
        <v>116</v>
      </c>
      <c r="D124" s="108">
        <f>IF(N118="","",N118)</f>
        <v>21</v>
      </c>
      <c r="E124" s="118" t="str">
        <f t="shared" si="18"/>
        <v>-</v>
      </c>
      <c r="F124" s="102">
        <f>IF(L118="","",L118)</f>
        <v>19</v>
      </c>
      <c r="G124" s="244" t="str">
        <f>IF(O118="","",IF(O118="○","×",IF(O118="×","○")))</f>
        <v>×</v>
      </c>
      <c r="H124" s="109">
        <f>IF(N121="","",N121)</f>
        <v>19</v>
      </c>
      <c r="I124" s="82" t="str">
        <f aca="true" t="shared" si="20" ref="I124:I129">IF(H124="","","-")</f>
        <v>-</v>
      </c>
      <c r="J124" s="102">
        <f>IF(L121="","",L121)</f>
        <v>21</v>
      </c>
      <c r="K124" s="244" t="str">
        <f>IF(O121="","",IF(O121="○","×",IF(O121="×","○")))</f>
        <v>○</v>
      </c>
      <c r="L124" s="212"/>
      <c r="M124" s="213"/>
      <c r="N124" s="213"/>
      <c r="O124" s="251"/>
      <c r="P124" s="103">
        <v>12</v>
      </c>
      <c r="Q124" s="82" t="str">
        <f t="shared" si="15"/>
        <v>-</v>
      </c>
      <c r="R124" s="86">
        <v>21</v>
      </c>
      <c r="S124" s="256" t="s">
        <v>281</v>
      </c>
      <c r="T124" s="224" t="s">
        <v>288</v>
      </c>
      <c r="U124" s="225"/>
      <c r="V124" s="225"/>
      <c r="W124" s="226"/>
      <c r="X124" s="35"/>
      <c r="Y124" s="87"/>
      <c r="Z124" s="88"/>
      <c r="AA124" s="87"/>
      <c r="AB124" s="89"/>
      <c r="AC124" s="88"/>
      <c r="AD124" s="88"/>
      <c r="AE124" s="89"/>
      <c r="AF124" s="35"/>
      <c r="AG124" s="35"/>
      <c r="AH124" s="35"/>
      <c r="AI124" s="35"/>
      <c r="AJ124" s="35"/>
      <c r="AK124" s="108" t="s">
        <v>191</v>
      </c>
      <c r="AL124" s="80" t="s">
        <v>212</v>
      </c>
      <c r="AM124" s="108">
        <f>IF(AW118="","",AW118)</f>
        <v>21</v>
      </c>
      <c r="AN124" s="118" t="str">
        <f t="shared" si="19"/>
        <v>-</v>
      </c>
      <c r="AO124" s="102">
        <f>IF(AU118="","",AU118)</f>
        <v>16</v>
      </c>
      <c r="AP124" s="244" t="str">
        <f>IF(AX118="","",IF(AX118="○","×",IF(AX118="×","○")))</f>
        <v>×</v>
      </c>
      <c r="AQ124" s="109">
        <f>IF(AW121="","",AW121)</f>
        <v>13</v>
      </c>
      <c r="AR124" s="82" t="str">
        <f aca="true" t="shared" si="21" ref="AR124:AR129">IF(AQ124="","","-")</f>
        <v>-</v>
      </c>
      <c r="AS124" s="102">
        <f>IF(AU121="","",AU121)</f>
        <v>21</v>
      </c>
      <c r="AT124" s="244">
        <f>IF(AX121="","",IF(AX121="○","×",IF(AX121="×","○")))</f>
      </c>
      <c r="AU124" s="212"/>
      <c r="AV124" s="213"/>
      <c r="AW124" s="213"/>
      <c r="AX124" s="251"/>
      <c r="AY124" s="103">
        <v>15</v>
      </c>
      <c r="AZ124" s="82" t="str">
        <f t="shared" si="17"/>
        <v>-</v>
      </c>
      <c r="BA124" s="86">
        <v>21</v>
      </c>
      <c r="BB124" s="256" t="s">
        <v>272</v>
      </c>
      <c r="BC124" s="224" t="s">
        <v>287</v>
      </c>
      <c r="BD124" s="225"/>
      <c r="BE124" s="225"/>
      <c r="BF124" s="226"/>
      <c r="BG124" s="35"/>
      <c r="BH124" s="87"/>
      <c r="BI124" s="88"/>
      <c r="BJ124" s="87"/>
      <c r="BK124" s="89"/>
      <c r="BL124" s="14"/>
      <c r="BM124" s="14"/>
      <c r="BN124" s="15"/>
    </row>
    <row r="125" spans="1:66" ht="9.75" customHeight="1">
      <c r="A125" s="35"/>
      <c r="B125" s="108" t="s">
        <v>113</v>
      </c>
      <c r="C125" s="80" t="s">
        <v>116</v>
      </c>
      <c r="D125" s="108">
        <f>IF(N119="","",N119)</f>
        <v>14</v>
      </c>
      <c r="E125" s="82" t="str">
        <f t="shared" si="18"/>
        <v>-</v>
      </c>
      <c r="F125" s="102">
        <f>IF(L119="","",L119)</f>
        <v>21</v>
      </c>
      <c r="G125" s="245">
        <f>IF(I122="","",I122)</f>
      </c>
      <c r="H125" s="109">
        <f>IF(N122="","",N122)</f>
        <v>21</v>
      </c>
      <c r="I125" s="82" t="str">
        <f t="shared" si="20"/>
        <v>-</v>
      </c>
      <c r="J125" s="102">
        <f>IF(L122="","",L122)</f>
        <v>13</v>
      </c>
      <c r="K125" s="245" t="str">
        <f>IF(M122="","",M122)</f>
        <v>-</v>
      </c>
      <c r="L125" s="215"/>
      <c r="M125" s="216"/>
      <c r="N125" s="216"/>
      <c r="O125" s="252"/>
      <c r="P125" s="103">
        <v>21</v>
      </c>
      <c r="Q125" s="82" t="str">
        <f t="shared" si="15"/>
        <v>-</v>
      </c>
      <c r="R125" s="68">
        <v>18</v>
      </c>
      <c r="S125" s="257"/>
      <c r="T125" s="224"/>
      <c r="U125" s="225"/>
      <c r="V125" s="225"/>
      <c r="W125" s="226"/>
      <c r="X125" s="35"/>
      <c r="Y125" s="87">
        <f>COUNTIF(D124:S126,"○")</f>
        <v>1</v>
      </c>
      <c r="Z125" s="88">
        <f>COUNTIF(D124:S126,"×")</f>
        <v>2</v>
      </c>
      <c r="AA125" s="87">
        <v>4</v>
      </c>
      <c r="AB125" s="89">
        <v>5</v>
      </c>
      <c r="AC125" s="88">
        <f>SUM(D124:D126,H124:H126,L124:L126,P124:P126)</f>
        <v>162</v>
      </c>
      <c r="AD125" s="88">
        <f>SUM(F124:F126,J124:J126,N124:N126,R124:R126)</f>
        <v>173</v>
      </c>
      <c r="AE125" s="89">
        <f>AC125-AD125</f>
        <v>-11</v>
      </c>
      <c r="AF125" s="35"/>
      <c r="AG125" s="35"/>
      <c r="AH125" s="35"/>
      <c r="AI125" s="35"/>
      <c r="AJ125" s="35"/>
      <c r="AK125" s="108" t="s">
        <v>192</v>
      </c>
      <c r="AL125" s="80" t="s">
        <v>212</v>
      </c>
      <c r="AM125" s="108">
        <f>IF(AW119="","",AW119)</f>
        <v>22</v>
      </c>
      <c r="AN125" s="82" t="str">
        <f t="shared" si="19"/>
        <v>-</v>
      </c>
      <c r="AO125" s="102">
        <f>IF(AU119="","",AU119)</f>
        <v>24</v>
      </c>
      <c r="AP125" s="245">
        <f>IF(AR122="","",AR122)</f>
      </c>
      <c r="AQ125" s="109">
        <f>IF(AW122="","",AW122)</f>
        <v>17</v>
      </c>
      <c r="AR125" s="82" t="str">
        <f t="shared" si="21"/>
        <v>-</v>
      </c>
      <c r="AS125" s="102">
        <f>IF(AU122="","",AU122)</f>
        <v>21</v>
      </c>
      <c r="AT125" s="245" t="str">
        <f>IF(AV122="","",AV122)</f>
        <v>-</v>
      </c>
      <c r="AU125" s="215"/>
      <c r="AV125" s="216"/>
      <c r="AW125" s="216"/>
      <c r="AX125" s="252"/>
      <c r="AY125" s="103">
        <v>17</v>
      </c>
      <c r="AZ125" s="82" t="str">
        <f t="shared" si="17"/>
        <v>-</v>
      </c>
      <c r="BA125" s="68">
        <v>21</v>
      </c>
      <c r="BB125" s="257"/>
      <c r="BC125" s="224"/>
      <c r="BD125" s="225"/>
      <c r="BE125" s="225"/>
      <c r="BF125" s="226"/>
      <c r="BG125" s="35"/>
      <c r="BH125" s="87">
        <f>COUNTIF(AM124:BB126,"○")</f>
        <v>0</v>
      </c>
      <c r="BI125" s="88">
        <f>COUNTIF(AM124:BB126,"×")</f>
        <v>2</v>
      </c>
      <c r="BJ125" s="87">
        <v>1</v>
      </c>
      <c r="BK125" s="89">
        <v>6</v>
      </c>
      <c r="BL125" s="14">
        <f>SUM(AM124:AM126,AQ124:AQ126,AU124:AU126,AY124:AY126)</f>
        <v>122</v>
      </c>
      <c r="BM125" s="14">
        <f>SUM(AO124:AO126,AS124:AS126,AW124:AW126,BA124:BA126)</f>
        <v>145</v>
      </c>
      <c r="BN125" s="15">
        <f>BL125-BM125</f>
        <v>-23</v>
      </c>
    </row>
    <row r="126" spans="1:66" ht="9.75" customHeight="1">
      <c r="A126" s="35"/>
      <c r="B126" s="91"/>
      <c r="C126" s="92" t="s">
        <v>56</v>
      </c>
      <c r="D126" s="91">
        <f>IF(N120="","",N120)</f>
        <v>11</v>
      </c>
      <c r="E126" s="96" t="str">
        <f t="shared" si="18"/>
        <v>-</v>
      </c>
      <c r="F126" s="113">
        <f>IF(L120="","",L120)</f>
        <v>21</v>
      </c>
      <c r="G126" s="250">
        <f>IF(I123="","",I123)</f>
      </c>
      <c r="H126" s="112">
        <f>IF(N123="","",N123)</f>
        <v>21</v>
      </c>
      <c r="I126" s="82" t="str">
        <f t="shared" si="20"/>
        <v>-</v>
      </c>
      <c r="J126" s="113">
        <f>IF(L123="","",L123)</f>
        <v>15</v>
      </c>
      <c r="K126" s="250" t="str">
        <f>IF(M123="","",M123)</f>
        <v>-</v>
      </c>
      <c r="L126" s="253"/>
      <c r="M126" s="254"/>
      <c r="N126" s="254"/>
      <c r="O126" s="255"/>
      <c r="P126" s="112">
        <v>22</v>
      </c>
      <c r="Q126" s="82" t="str">
        <f t="shared" si="15"/>
        <v>-</v>
      </c>
      <c r="R126" s="113">
        <v>24</v>
      </c>
      <c r="S126" s="258"/>
      <c r="T126" s="259"/>
      <c r="U126" s="260"/>
      <c r="V126" s="261"/>
      <c r="W126" s="262"/>
      <c r="X126" s="35"/>
      <c r="Y126" s="87"/>
      <c r="Z126" s="88"/>
      <c r="AA126" s="87"/>
      <c r="AB126" s="89"/>
      <c r="AC126" s="88"/>
      <c r="AD126" s="88"/>
      <c r="AE126" s="89"/>
      <c r="AF126" s="35"/>
      <c r="AG126" s="35"/>
      <c r="AH126" s="35"/>
      <c r="AI126" s="35"/>
      <c r="AJ126" s="35"/>
      <c r="AK126" s="91"/>
      <c r="AL126" s="92"/>
      <c r="AM126" s="91">
        <f>IF(AW120="","",AW120)</f>
        <v>17</v>
      </c>
      <c r="AN126" s="96" t="str">
        <f t="shared" si="19"/>
        <v>-</v>
      </c>
      <c r="AO126" s="113">
        <f>IF(AU120="","",AU120)</f>
        <v>21</v>
      </c>
      <c r="AP126" s="250">
        <f>IF(AR123="","",AR123)</f>
      </c>
      <c r="AQ126" s="112">
        <f>IF(AW123="","",AW123)</f>
      </c>
      <c r="AR126" s="82">
        <f t="shared" si="21"/>
      </c>
      <c r="AS126" s="113">
        <f>IF(AU123="","",AU123)</f>
      </c>
      <c r="AT126" s="250">
        <f>IF(AV123="","",AV123)</f>
      </c>
      <c r="AU126" s="253"/>
      <c r="AV126" s="254"/>
      <c r="AW126" s="254"/>
      <c r="AX126" s="255"/>
      <c r="AY126" s="112"/>
      <c r="AZ126" s="82">
        <f t="shared" si="17"/>
      </c>
      <c r="BA126" s="113"/>
      <c r="BB126" s="258"/>
      <c r="BC126" s="259"/>
      <c r="BD126" s="260"/>
      <c r="BE126" s="261"/>
      <c r="BF126" s="262"/>
      <c r="BG126" s="35"/>
      <c r="BH126" s="87"/>
      <c r="BI126" s="88"/>
      <c r="BJ126" s="87"/>
      <c r="BK126" s="89"/>
      <c r="BL126" s="14"/>
      <c r="BM126" s="14"/>
      <c r="BN126" s="15"/>
    </row>
    <row r="127" spans="1:66" ht="9.75" customHeight="1">
      <c r="A127" s="35"/>
      <c r="B127" s="119" t="s">
        <v>114</v>
      </c>
      <c r="C127" s="100" t="s">
        <v>116</v>
      </c>
      <c r="D127" s="108">
        <f>IF(R118="","",R118)</f>
        <v>20</v>
      </c>
      <c r="E127" s="82" t="str">
        <f t="shared" si="18"/>
        <v>-</v>
      </c>
      <c r="F127" s="102">
        <f>IF(P118="","",P118)</f>
        <v>22</v>
      </c>
      <c r="G127" s="244" t="str">
        <f>IF(S118="","",IF(S118="○","×",IF(S118="×","○")))</f>
        <v>×</v>
      </c>
      <c r="H127" s="109">
        <f>IF(R121="","",R121)</f>
        <v>18</v>
      </c>
      <c r="I127" s="118" t="str">
        <f t="shared" si="20"/>
        <v>-</v>
      </c>
      <c r="J127" s="102">
        <f>IF(P121="","",P121)</f>
        <v>21</v>
      </c>
      <c r="K127" s="244" t="str">
        <f>IF(S121="","",IF(S121="○","×",IF(S121="×","○")))</f>
        <v>×</v>
      </c>
      <c r="L127" s="120">
        <f>IF(R124="","",R124)</f>
        <v>21</v>
      </c>
      <c r="M127" s="82" t="str">
        <f>IF(L127="","","-")</f>
        <v>-</v>
      </c>
      <c r="N127" s="121">
        <f>IF(P124="","",P124)</f>
        <v>12</v>
      </c>
      <c r="O127" s="244" t="str">
        <f>IF(S124="","",IF(S124="○","×",IF(S124="×","○")))</f>
        <v>○</v>
      </c>
      <c r="P127" s="212"/>
      <c r="Q127" s="213"/>
      <c r="R127" s="213"/>
      <c r="S127" s="214"/>
      <c r="T127" s="221" t="s">
        <v>285</v>
      </c>
      <c r="U127" s="222"/>
      <c r="V127" s="222"/>
      <c r="W127" s="223"/>
      <c r="X127" s="35"/>
      <c r="Y127" s="105"/>
      <c r="Z127" s="106"/>
      <c r="AA127" s="105"/>
      <c r="AB127" s="107"/>
      <c r="AC127" s="106"/>
      <c r="AD127" s="106"/>
      <c r="AE127" s="107"/>
      <c r="AF127" s="35"/>
      <c r="AG127" s="35"/>
      <c r="AH127" s="35"/>
      <c r="AI127" s="35"/>
      <c r="AJ127" s="35"/>
      <c r="AK127" s="119" t="s">
        <v>193</v>
      </c>
      <c r="AL127" s="100" t="s">
        <v>213</v>
      </c>
      <c r="AM127" s="108">
        <f>IF(BA118="","",BA118)</f>
        <v>22</v>
      </c>
      <c r="AN127" s="82" t="str">
        <f t="shared" si="19"/>
        <v>-</v>
      </c>
      <c r="AO127" s="102">
        <f>IF(AY118="","",AY118)</f>
        <v>24</v>
      </c>
      <c r="AP127" s="244">
        <f>IF(BB118="","",IF(BB118="○","×",IF(BB118="×","○")))</f>
      </c>
      <c r="AQ127" s="109">
        <f>IF(BA121="","",BA121)</f>
        <v>19</v>
      </c>
      <c r="AR127" s="118" t="str">
        <f t="shared" si="21"/>
        <v>-</v>
      </c>
      <c r="AS127" s="102">
        <f>IF(AY121="","",AY121)</f>
        <v>21</v>
      </c>
      <c r="AT127" s="244" t="str">
        <f>IF(BB121="","",IF(BB121="○","×",IF(BB121="×","○")))</f>
        <v>×</v>
      </c>
      <c r="AU127" s="120">
        <f>IF(BA124="","",BA124)</f>
        <v>21</v>
      </c>
      <c r="AV127" s="82" t="str">
        <f>IF(AU127="","","-")</f>
        <v>-</v>
      </c>
      <c r="AW127" s="121">
        <f>IF(AY124="","",AY124)</f>
        <v>15</v>
      </c>
      <c r="AX127" s="244" t="str">
        <f>IF(BB124="","",IF(BB124="○","×",IF(BB124="×","○")))</f>
        <v>○</v>
      </c>
      <c r="AY127" s="212"/>
      <c r="AZ127" s="213"/>
      <c r="BA127" s="213"/>
      <c r="BB127" s="214"/>
      <c r="BC127" s="221" t="s">
        <v>288</v>
      </c>
      <c r="BD127" s="222"/>
      <c r="BE127" s="222"/>
      <c r="BF127" s="223"/>
      <c r="BG127" s="35"/>
      <c r="BH127" s="105"/>
      <c r="BI127" s="106"/>
      <c r="BJ127" s="105"/>
      <c r="BK127" s="107"/>
      <c r="BL127" s="17"/>
      <c r="BM127" s="17"/>
      <c r="BN127" s="18"/>
    </row>
    <row r="128" spans="1:66" ht="9.75" customHeight="1">
      <c r="A128" s="35"/>
      <c r="B128" s="108" t="s">
        <v>115</v>
      </c>
      <c r="C128" s="80" t="s">
        <v>116</v>
      </c>
      <c r="D128" s="108">
        <f>IF(R119="","",R119)</f>
        <v>21</v>
      </c>
      <c r="E128" s="82" t="str">
        <f t="shared" si="18"/>
        <v>-</v>
      </c>
      <c r="F128" s="102">
        <f>IF(P119="","",P119)</f>
        <v>15</v>
      </c>
      <c r="G128" s="245" t="str">
        <f>IF(I125="","",I125)</f>
        <v>-</v>
      </c>
      <c r="H128" s="109">
        <f>IF(R122="","",R122)</f>
        <v>21</v>
      </c>
      <c r="I128" s="82" t="str">
        <f t="shared" si="20"/>
        <v>-</v>
      </c>
      <c r="J128" s="102">
        <f>IF(P122="","",P122)</f>
        <v>15</v>
      </c>
      <c r="K128" s="245">
        <f>IF(M125="","",M125)</f>
      </c>
      <c r="L128" s="104">
        <f>IF(R125="","",R125)</f>
        <v>18</v>
      </c>
      <c r="M128" s="82" t="str">
        <f>IF(L128="","","-")</f>
        <v>-</v>
      </c>
      <c r="N128" s="102">
        <f>IF(P125="","",P125)</f>
        <v>21</v>
      </c>
      <c r="O128" s="245" t="str">
        <f>IF(Q125="","",Q125)</f>
        <v>-</v>
      </c>
      <c r="P128" s="215"/>
      <c r="Q128" s="216"/>
      <c r="R128" s="216"/>
      <c r="S128" s="217"/>
      <c r="T128" s="224"/>
      <c r="U128" s="225"/>
      <c r="V128" s="225"/>
      <c r="W128" s="226"/>
      <c r="X128" s="35"/>
      <c r="Y128" s="87">
        <f>COUNTIF(D127:S129,"○")</f>
        <v>1</v>
      </c>
      <c r="Z128" s="88">
        <f>COUNTIF(D127:S129,"×")</f>
        <v>2</v>
      </c>
      <c r="AA128" s="87">
        <v>4</v>
      </c>
      <c r="AB128" s="89">
        <v>5</v>
      </c>
      <c r="AC128" s="88">
        <f>SUM(D127:D129,H127:H129,L127:L129,P127:P129)</f>
        <v>172</v>
      </c>
      <c r="AD128" s="88">
        <f>SUM(F127:F129,J127:J129,N127:N129,R127:R129)</f>
        <v>170</v>
      </c>
      <c r="AE128" s="89">
        <f>AC128-AD128</f>
        <v>2</v>
      </c>
      <c r="AF128" s="35"/>
      <c r="AG128" s="35"/>
      <c r="AH128" s="35"/>
      <c r="AI128" s="35"/>
      <c r="AJ128" s="35"/>
      <c r="AK128" s="108" t="s">
        <v>194</v>
      </c>
      <c r="AL128" s="80" t="s">
        <v>214</v>
      </c>
      <c r="AM128" s="108">
        <f>IF(BA119="","",BA119)</f>
        <v>14</v>
      </c>
      <c r="AN128" s="82" t="str">
        <f t="shared" si="19"/>
        <v>-</v>
      </c>
      <c r="AO128" s="102">
        <f>IF(AY119="","",AY119)</f>
        <v>21</v>
      </c>
      <c r="AP128" s="245" t="str">
        <f>IF(AR125="","",AR125)</f>
        <v>-</v>
      </c>
      <c r="AQ128" s="109">
        <f>IF(BA122="","",BA122)</f>
        <v>14</v>
      </c>
      <c r="AR128" s="82" t="str">
        <f t="shared" si="21"/>
        <v>-</v>
      </c>
      <c r="AS128" s="102">
        <f>IF(AY122="","",AY122)</f>
        <v>21</v>
      </c>
      <c r="AT128" s="245">
        <f>IF(AV125="","",AV125)</f>
      </c>
      <c r="AU128" s="104">
        <f>IF(BA125="","",BA125)</f>
        <v>21</v>
      </c>
      <c r="AV128" s="82" t="str">
        <f>IF(AU128="","","-")</f>
        <v>-</v>
      </c>
      <c r="AW128" s="102">
        <f>IF(AY125="","",AY125)</f>
        <v>17</v>
      </c>
      <c r="AX128" s="245" t="str">
        <f>IF(AZ125="","",AZ125)</f>
        <v>-</v>
      </c>
      <c r="AY128" s="215"/>
      <c r="AZ128" s="216"/>
      <c r="BA128" s="216"/>
      <c r="BB128" s="217"/>
      <c r="BC128" s="224"/>
      <c r="BD128" s="225"/>
      <c r="BE128" s="225"/>
      <c r="BF128" s="226"/>
      <c r="BG128" s="35"/>
      <c r="BH128" s="87">
        <f>COUNTIF(AM127:BB129,"○")</f>
        <v>1</v>
      </c>
      <c r="BI128" s="88">
        <f>COUNTIF(AM127:BB129,"×")</f>
        <v>1</v>
      </c>
      <c r="BJ128" s="87">
        <v>2</v>
      </c>
      <c r="BK128" s="89">
        <v>4</v>
      </c>
      <c r="BL128" s="14">
        <f>SUM(AM127:AM129,AQ127:AQ129,AU127:AU129,AY127:AY129)</f>
        <v>111</v>
      </c>
      <c r="BM128" s="14">
        <f>SUM(AO127:AO129,AS127:AS129,AW127:AW129,BA127:BA129)</f>
        <v>119</v>
      </c>
      <c r="BN128" s="15">
        <f>BL128-BM128</f>
        <v>-8</v>
      </c>
    </row>
    <row r="129" spans="1:66" ht="9.75" customHeight="1" thickBot="1">
      <c r="A129" s="35"/>
      <c r="B129" s="123"/>
      <c r="C129" s="124" t="s">
        <v>56</v>
      </c>
      <c r="D129" s="123">
        <f>IF(R120="","",R120)</f>
        <v>10</v>
      </c>
      <c r="E129" s="125" t="str">
        <f t="shared" si="18"/>
        <v>-</v>
      </c>
      <c r="F129" s="126">
        <f>IF(P120="","",P120)</f>
        <v>21</v>
      </c>
      <c r="G129" s="201" t="str">
        <f>IF(I126="","",I126)</f>
        <v>-</v>
      </c>
      <c r="H129" s="127">
        <f>IF(R123="","",R123)</f>
        <v>19</v>
      </c>
      <c r="I129" s="125" t="str">
        <f t="shared" si="20"/>
        <v>-</v>
      </c>
      <c r="J129" s="126">
        <f>IF(P123="","",P123)</f>
        <v>21</v>
      </c>
      <c r="K129" s="201">
        <f>IF(M126="","",M126)</f>
      </c>
      <c r="L129" s="127">
        <f>IF(R126="","",R126)</f>
        <v>24</v>
      </c>
      <c r="M129" s="125" t="str">
        <f>IF(L129="","","-")</f>
        <v>-</v>
      </c>
      <c r="N129" s="126">
        <f>IF(P126="","",P126)</f>
        <v>22</v>
      </c>
      <c r="O129" s="201" t="str">
        <f>IF(Q126="","",Q126)</f>
        <v>-</v>
      </c>
      <c r="P129" s="218"/>
      <c r="Q129" s="219"/>
      <c r="R129" s="219"/>
      <c r="S129" s="220"/>
      <c r="T129" s="234"/>
      <c r="U129" s="235"/>
      <c r="V129" s="236"/>
      <c r="W129" s="237"/>
      <c r="X129" s="35"/>
      <c r="Y129" s="128"/>
      <c r="Z129" s="129"/>
      <c r="AA129" s="128"/>
      <c r="AB129" s="130"/>
      <c r="AC129" s="129"/>
      <c r="AD129" s="129"/>
      <c r="AE129" s="130"/>
      <c r="AF129" s="35"/>
      <c r="AG129" s="35"/>
      <c r="AH129" s="35"/>
      <c r="AI129" s="35"/>
      <c r="AJ129" s="35"/>
      <c r="AK129" s="123"/>
      <c r="AL129" s="124"/>
      <c r="AM129" s="123">
        <f>IF(BA120="","",BA120)</f>
      </c>
      <c r="AN129" s="125">
        <f t="shared" si="19"/>
      </c>
      <c r="AO129" s="126">
        <f>IF(AY120="","",AY120)</f>
      </c>
      <c r="AP129" s="201">
        <f>IF(AR126="","",AR126)</f>
      </c>
      <c r="AQ129" s="127">
        <f>IF(BA123="","",BA123)</f>
      </c>
      <c r="AR129" s="125">
        <f t="shared" si="21"/>
      </c>
      <c r="AS129" s="126">
        <f>IF(AY123="","",AY123)</f>
      </c>
      <c r="AT129" s="201">
        <f>IF(AV126="","",AV126)</f>
      </c>
      <c r="AU129" s="127">
        <f>IF(BA126="","",BA126)</f>
      </c>
      <c r="AV129" s="125">
        <f>IF(AU129="","","-")</f>
      </c>
      <c r="AW129" s="126">
        <f>IF(AY126="","",AY126)</f>
      </c>
      <c r="AX129" s="201">
        <f>IF(AZ126="","",AZ126)</f>
      </c>
      <c r="AY129" s="218"/>
      <c r="AZ129" s="219"/>
      <c r="BA129" s="219"/>
      <c r="BB129" s="220"/>
      <c r="BC129" s="234"/>
      <c r="BD129" s="235"/>
      <c r="BE129" s="236"/>
      <c r="BF129" s="237"/>
      <c r="BG129" s="35"/>
      <c r="BH129" s="128"/>
      <c r="BI129" s="129"/>
      <c r="BJ129" s="128"/>
      <c r="BK129" s="130"/>
      <c r="BL129" s="8"/>
      <c r="BM129" s="8"/>
      <c r="BN129" s="9"/>
    </row>
    <row r="130" spans="1:63" ht="9.75" customHeight="1" thickBo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26"/>
      <c r="Z130" s="26"/>
      <c r="AA130" s="26"/>
      <c r="AB130" s="26"/>
      <c r="AC130" s="26"/>
      <c r="AD130" s="26"/>
      <c r="AE130" s="26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26"/>
      <c r="BI130" s="26"/>
      <c r="BJ130" s="26"/>
      <c r="BK130" s="27"/>
    </row>
    <row r="131" spans="1:66" ht="9.75" customHeight="1">
      <c r="A131" s="35"/>
      <c r="B131" s="297" t="s">
        <v>18</v>
      </c>
      <c r="C131" s="298"/>
      <c r="D131" s="285" t="str">
        <f>B133</f>
        <v>永井勝義</v>
      </c>
      <c r="E131" s="264"/>
      <c r="F131" s="264"/>
      <c r="G131" s="277"/>
      <c r="H131" s="263" t="str">
        <f>B136</f>
        <v>龍田克彦</v>
      </c>
      <c r="I131" s="264"/>
      <c r="J131" s="264"/>
      <c r="K131" s="277"/>
      <c r="L131" s="263" t="str">
        <f>B139</f>
        <v>鎌田貢</v>
      </c>
      <c r="M131" s="264"/>
      <c r="N131" s="264"/>
      <c r="O131" s="277"/>
      <c r="P131" s="263" t="str">
        <f>B142</f>
        <v>渡辺建夫</v>
      </c>
      <c r="Q131" s="264"/>
      <c r="R131" s="264"/>
      <c r="S131" s="277"/>
      <c r="T131" s="263" t="str">
        <f>B145</f>
        <v>羽藤彩</v>
      </c>
      <c r="U131" s="264"/>
      <c r="V131" s="264"/>
      <c r="W131" s="277"/>
      <c r="X131" s="209" t="s">
        <v>49</v>
      </c>
      <c r="Y131" s="210"/>
      <c r="Z131" s="210"/>
      <c r="AA131" s="211"/>
      <c r="AB131" s="26"/>
      <c r="AC131" s="202" t="s">
        <v>261</v>
      </c>
      <c r="AD131" s="198"/>
      <c r="AE131" s="202" t="s">
        <v>262</v>
      </c>
      <c r="AF131" s="199"/>
      <c r="AG131" s="198" t="s">
        <v>263</v>
      </c>
      <c r="AH131" s="198"/>
      <c r="AI131" s="199"/>
      <c r="AJ131" s="35"/>
      <c r="AK131" s="297" t="s">
        <v>104</v>
      </c>
      <c r="AL131" s="298"/>
      <c r="AM131" s="285" t="str">
        <f>AK133</f>
        <v>杉尾さやか</v>
      </c>
      <c r="AN131" s="264"/>
      <c r="AO131" s="264"/>
      <c r="AP131" s="277"/>
      <c r="AQ131" s="263" t="str">
        <f>AK136</f>
        <v>鈴木知恵子</v>
      </c>
      <c r="AR131" s="264"/>
      <c r="AS131" s="264"/>
      <c r="AT131" s="277"/>
      <c r="AU131" s="263" t="str">
        <f>AK139</f>
        <v>石田ユミ</v>
      </c>
      <c r="AV131" s="264"/>
      <c r="AW131" s="264"/>
      <c r="AX131" s="277"/>
      <c r="AY131" s="263" t="str">
        <f>AK142</f>
        <v>越智理恵</v>
      </c>
      <c r="AZ131" s="264"/>
      <c r="BA131" s="264"/>
      <c r="BB131" s="265"/>
      <c r="BC131" s="266" t="s">
        <v>49</v>
      </c>
      <c r="BD131" s="267"/>
      <c r="BE131" s="267"/>
      <c r="BF131" s="268"/>
      <c r="BG131" s="35"/>
      <c r="BH131" s="202" t="s">
        <v>261</v>
      </c>
      <c r="BI131" s="198"/>
      <c r="BJ131" s="202" t="s">
        <v>262</v>
      </c>
      <c r="BK131" s="199"/>
      <c r="BL131" s="196" t="s">
        <v>263</v>
      </c>
      <c r="BM131" s="196"/>
      <c r="BN131" s="197"/>
    </row>
    <row r="132" spans="1:66" ht="9.75" customHeight="1" thickBot="1">
      <c r="A132" s="35"/>
      <c r="B132" s="299"/>
      <c r="C132" s="300"/>
      <c r="D132" s="200" t="str">
        <f>B134</f>
        <v>橋本篤始</v>
      </c>
      <c r="E132" s="191"/>
      <c r="F132" s="191"/>
      <c r="G132" s="201"/>
      <c r="H132" s="184" t="str">
        <f>B137</f>
        <v>藤井早苗</v>
      </c>
      <c r="I132" s="191"/>
      <c r="J132" s="191"/>
      <c r="K132" s="201"/>
      <c r="L132" s="184" t="str">
        <f>B140</f>
        <v>佐々木和彦</v>
      </c>
      <c r="M132" s="191"/>
      <c r="N132" s="191"/>
      <c r="O132" s="201"/>
      <c r="P132" s="184" t="str">
        <f>B143</f>
        <v>清水秀樹</v>
      </c>
      <c r="Q132" s="191"/>
      <c r="R132" s="191"/>
      <c r="S132" s="201"/>
      <c r="T132" s="184" t="str">
        <f>B146</f>
        <v>酒井静佳</v>
      </c>
      <c r="U132" s="191"/>
      <c r="V132" s="191"/>
      <c r="W132" s="201"/>
      <c r="X132" s="312" t="s">
        <v>50</v>
      </c>
      <c r="Y132" s="313"/>
      <c r="Z132" s="313"/>
      <c r="AA132" s="314"/>
      <c r="AB132" s="26"/>
      <c r="AC132" s="76" t="s">
        <v>264</v>
      </c>
      <c r="AD132" s="77" t="s">
        <v>265</v>
      </c>
      <c r="AE132" s="76" t="s">
        <v>266</v>
      </c>
      <c r="AF132" s="78" t="s">
        <v>267</v>
      </c>
      <c r="AG132" s="77" t="s">
        <v>266</v>
      </c>
      <c r="AH132" s="77" t="s">
        <v>267</v>
      </c>
      <c r="AI132" s="78" t="s">
        <v>268</v>
      </c>
      <c r="AJ132" s="35"/>
      <c r="AK132" s="299"/>
      <c r="AL132" s="300"/>
      <c r="AM132" s="200" t="str">
        <f>AK134</f>
        <v>平田亜希子</v>
      </c>
      <c r="AN132" s="191"/>
      <c r="AO132" s="191"/>
      <c r="AP132" s="201"/>
      <c r="AQ132" s="184" t="str">
        <f>AK137</f>
        <v>藤田小百合</v>
      </c>
      <c r="AR132" s="191"/>
      <c r="AS132" s="191"/>
      <c r="AT132" s="201"/>
      <c r="AU132" s="184" t="str">
        <f>AK140</f>
        <v>岡島直子</v>
      </c>
      <c r="AV132" s="191"/>
      <c r="AW132" s="191"/>
      <c r="AX132" s="201"/>
      <c r="AY132" s="184" t="str">
        <f>AK143</f>
        <v>三野美雪</v>
      </c>
      <c r="AZ132" s="191"/>
      <c r="BA132" s="191"/>
      <c r="BB132" s="192"/>
      <c r="BC132" s="193" t="s">
        <v>50</v>
      </c>
      <c r="BD132" s="194"/>
      <c r="BE132" s="194"/>
      <c r="BF132" s="195"/>
      <c r="BG132" s="35"/>
      <c r="BH132" s="76" t="s">
        <v>264</v>
      </c>
      <c r="BI132" s="77" t="s">
        <v>265</v>
      </c>
      <c r="BJ132" s="76" t="s">
        <v>266</v>
      </c>
      <c r="BK132" s="78" t="s">
        <v>267</v>
      </c>
      <c r="BL132" s="11" t="s">
        <v>266</v>
      </c>
      <c r="BM132" s="11" t="s">
        <v>267</v>
      </c>
      <c r="BN132" s="12" t="s">
        <v>268</v>
      </c>
    </row>
    <row r="133" spans="1:66" ht="9.75" customHeight="1">
      <c r="A133" s="35"/>
      <c r="B133" s="79" t="s">
        <v>117</v>
      </c>
      <c r="C133" s="80" t="s">
        <v>109</v>
      </c>
      <c r="D133" s="269"/>
      <c r="E133" s="270"/>
      <c r="F133" s="270"/>
      <c r="G133" s="271"/>
      <c r="H133" s="81">
        <v>18</v>
      </c>
      <c r="I133" s="82" t="str">
        <f>IF(H133="","","-")</f>
        <v>-</v>
      </c>
      <c r="J133" s="68">
        <v>21</v>
      </c>
      <c r="K133" s="274" t="s">
        <v>274</v>
      </c>
      <c r="L133" s="81">
        <v>22</v>
      </c>
      <c r="M133" s="83" t="str">
        <f aca="true" t="shared" si="22" ref="M133:M138">IF(L133="","","-")</f>
        <v>-</v>
      </c>
      <c r="N133" s="84">
        <v>20</v>
      </c>
      <c r="O133" s="277" t="s">
        <v>274</v>
      </c>
      <c r="P133" s="81">
        <v>18</v>
      </c>
      <c r="Q133" s="83" t="str">
        <f aca="true" t="shared" si="23" ref="Q133:Q141">IF(P133="","","-")</f>
        <v>-</v>
      </c>
      <c r="R133" s="84">
        <v>21</v>
      </c>
      <c r="S133" s="277" t="s">
        <v>273</v>
      </c>
      <c r="T133" s="81">
        <v>24</v>
      </c>
      <c r="U133" s="83" t="str">
        <f aca="true" t="shared" si="24" ref="U133:U144">IF(T133="","","-")</f>
        <v>-</v>
      </c>
      <c r="V133" s="84">
        <v>22</v>
      </c>
      <c r="W133" s="277" t="s">
        <v>283</v>
      </c>
      <c r="X133" s="309" t="s">
        <v>288</v>
      </c>
      <c r="Y133" s="310"/>
      <c r="Z133" s="310"/>
      <c r="AA133" s="311"/>
      <c r="AB133" s="26"/>
      <c r="AC133" s="87"/>
      <c r="AD133" s="88"/>
      <c r="AE133" s="87"/>
      <c r="AF133" s="89"/>
      <c r="AG133" s="88"/>
      <c r="AH133" s="88"/>
      <c r="AI133" s="89"/>
      <c r="AJ133" s="35"/>
      <c r="AK133" s="79" t="s">
        <v>195</v>
      </c>
      <c r="AL133" s="80" t="s">
        <v>339</v>
      </c>
      <c r="AM133" s="269"/>
      <c r="AN133" s="270"/>
      <c r="AO133" s="270"/>
      <c r="AP133" s="271"/>
      <c r="AQ133" s="81">
        <v>21</v>
      </c>
      <c r="AR133" s="82" t="str">
        <f>IF(AQ133="","","-")</f>
        <v>-</v>
      </c>
      <c r="AS133" s="68">
        <v>15</v>
      </c>
      <c r="AT133" s="274" t="s">
        <v>273</v>
      </c>
      <c r="AU133" s="81">
        <v>21</v>
      </c>
      <c r="AV133" s="83" t="str">
        <f aca="true" t="shared" si="25" ref="AV133:AV138">IF(AU133="","","-")</f>
        <v>-</v>
      </c>
      <c r="AW133" s="84">
        <v>0</v>
      </c>
      <c r="AX133" s="277" t="s">
        <v>274</v>
      </c>
      <c r="AY133" s="85">
        <v>18</v>
      </c>
      <c r="AZ133" s="83" t="str">
        <f aca="true" t="shared" si="26" ref="AZ133:AZ141">IF(AY133="","","-")</f>
        <v>-</v>
      </c>
      <c r="BA133" s="86">
        <v>21</v>
      </c>
      <c r="BB133" s="265" t="s">
        <v>274</v>
      </c>
      <c r="BC133" s="278" t="s">
        <v>292</v>
      </c>
      <c r="BD133" s="279"/>
      <c r="BE133" s="279"/>
      <c r="BF133" s="280"/>
      <c r="BG133" s="35"/>
      <c r="BH133" s="87"/>
      <c r="BI133" s="88"/>
      <c r="BJ133" s="87"/>
      <c r="BK133" s="89"/>
      <c r="BL133" s="14"/>
      <c r="BM133" s="14"/>
      <c r="BN133" s="15"/>
    </row>
    <row r="134" spans="1:66" ht="9.75" customHeight="1">
      <c r="A134" s="35"/>
      <c r="B134" s="79" t="s">
        <v>118</v>
      </c>
      <c r="C134" s="80" t="s">
        <v>109</v>
      </c>
      <c r="D134" s="272"/>
      <c r="E134" s="216"/>
      <c r="F134" s="216"/>
      <c r="G134" s="252"/>
      <c r="H134" s="81">
        <v>21</v>
      </c>
      <c r="I134" s="82" t="str">
        <f>IF(H134="","","-")</f>
        <v>-</v>
      </c>
      <c r="J134" s="90">
        <v>12</v>
      </c>
      <c r="K134" s="275"/>
      <c r="L134" s="81">
        <v>21</v>
      </c>
      <c r="M134" s="82" t="str">
        <f t="shared" si="22"/>
        <v>-</v>
      </c>
      <c r="N134" s="86">
        <v>12</v>
      </c>
      <c r="O134" s="245"/>
      <c r="P134" s="81">
        <v>16</v>
      </c>
      <c r="Q134" s="82" t="str">
        <f t="shared" si="23"/>
        <v>-</v>
      </c>
      <c r="R134" s="86">
        <v>21</v>
      </c>
      <c r="S134" s="245"/>
      <c r="T134" s="81">
        <v>21</v>
      </c>
      <c r="U134" s="82" t="str">
        <f t="shared" si="24"/>
        <v>-</v>
      </c>
      <c r="V134" s="86">
        <v>10</v>
      </c>
      <c r="W134" s="245"/>
      <c r="X134" s="290"/>
      <c r="Y134" s="291"/>
      <c r="Z134" s="291"/>
      <c r="AA134" s="292"/>
      <c r="AB134" s="26"/>
      <c r="AC134" s="87">
        <f>COUNTIF(D133:W135,"○")</f>
        <v>3</v>
      </c>
      <c r="AD134" s="88">
        <f>COUNTIF(D133:W135,"×")</f>
        <v>1</v>
      </c>
      <c r="AE134" s="87">
        <f>(IF((D133-F133)&gt;0,1,0))+(IF((D134-F134)&gt;0,1,0))+(IF((D135-F135)&gt;0,1,0))+(IF((H133-J133)&gt;0,1,0))+(IF((H134-J134)&gt;0,1,0))+(IF((H135-J135)&gt;0,1,0))+(IF((L133-N133)&gt;0,1,0))+(IF((L134-N134)&gt;0,1,0))+(IF((L135-N135)&gt;0,1,0))+(IF((P133-R133)&gt;0,1,0))+(IF((P134-R134)&gt;0,1,0))+(IF((P135-R135)&gt;0,1,0))+(IF((T133-V133)&gt;0,1,0))+(IF((T134-V134)&gt;0,1,0))+(IF((T135-V135)&gt;0,1,0))</f>
        <v>6</v>
      </c>
      <c r="AF134" s="89">
        <f>(IF((D133-F133)&lt;0,1,0))+(IF((D134-F134)&lt;0,1,0))+(IF((D135-F135)&lt;0,1,0))+(IF((H133-J133)&lt;0,1,0))+(IF((H134-J134)&lt;0,1,0))+(IF((H135-J135)&lt;0,1,0))+(IF((L133-N133)&lt;0,1,0))+(IF((L134-N134)&lt;0,1,0))+(IF((L135-N135)&lt;0,1,0))+(IF((P133-R133)&lt;0,1,0))+(IF((P134-R134)&lt;0,1,0))+(IF((P135-R135)&lt;0,1,0))+(IF((T133-V133)&lt;0,1,0))+(IF((T134-V134)&lt;0,1,0))+(IF((T135-V135)&lt;0,1,0))</f>
        <v>3</v>
      </c>
      <c r="AG134" s="88">
        <f>SUM(D133:D135,H133:H135,L133:L135,P133:P135,T133:T135)</f>
        <v>182</v>
      </c>
      <c r="AH134" s="88">
        <f>SUM(F133:F135,J133:J135,N133:N135,R133:R135,V133:V135)</f>
        <v>154</v>
      </c>
      <c r="AI134" s="89">
        <f>AG134-AH134</f>
        <v>28</v>
      </c>
      <c r="AJ134" s="35"/>
      <c r="AK134" s="79" t="s">
        <v>196</v>
      </c>
      <c r="AL134" s="80" t="s">
        <v>143</v>
      </c>
      <c r="AM134" s="272"/>
      <c r="AN134" s="216"/>
      <c r="AO134" s="216"/>
      <c r="AP134" s="252"/>
      <c r="AQ134" s="81">
        <v>19</v>
      </c>
      <c r="AR134" s="82" t="str">
        <f>IF(AQ134="","","-")</f>
        <v>-</v>
      </c>
      <c r="AS134" s="90">
        <v>21</v>
      </c>
      <c r="AT134" s="275"/>
      <c r="AU134" s="81">
        <v>21</v>
      </c>
      <c r="AV134" s="82" t="str">
        <f t="shared" si="25"/>
        <v>-</v>
      </c>
      <c r="AW134" s="86">
        <v>0</v>
      </c>
      <c r="AX134" s="245"/>
      <c r="AY134" s="81">
        <v>23</v>
      </c>
      <c r="AZ134" s="82" t="str">
        <f t="shared" si="26"/>
        <v>-</v>
      </c>
      <c r="BA134" s="86">
        <v>21</v>
      </c>
      <c r="BB134" s="257"/>
      <c r="BC134" s="224"/>
      <c r="BD134" s="225"/>
      <c r="BE134" s="225"/>
      <c r="BF134" s="226"/>
      <c r="BG134" s="35"/>
      <c r="BH134" s="87">
        <v>2</v>
      </c>
      <c r="BI134" s="88">
        <f>COUNTIF(AM133:BB135,"×")</f>
        <v>1</v>
      </c>
      <c r="BJ134" s="87">
        <f>(IF((AM133-AO133)&gt;0,1,0))+(IF((AM134-AO134)&gt;0,1,0))+(IF((AM135-AO135)&gt;0,1,0))+(IF((AQ133-AS133)&gt;0,1,0))+(IF((AQ134-AS134)&gt;0,1,0))+(IF((AQ135-AS135)&gt;0,1,0))+(IF((AU133-AW133)&gt;0,1,0))+(IF((AU134-AW134)&gt;0,1,0))+(IF((AU135-AW135)&gt;0,1,0))+(IF((AY133-BA133)&gt;0,1,0))+(IF((AY134-BA134)&gt;0,1,0))+(IF((AY135-BA135)&gt;0,1,0))</f>
        <v>5</v>
      </c>
      <c r="BK134" s="89">
        <f>(IF((AM133-AO133)&lt;0,1,0))+(IF((AM134-AO134)&lt;0,1,0))+(IF((AM135-AO135)&lt;0,1,0))+(IF((AQ133-AS133)&lt;0,1,0))+(IF((AQ134-AS134)&lt;0,1,0))+(IF((AQ135-AS135)&lt;0,1,0))+(IF((AU133-AW133)&lt;0,1,0))+(IF((AU134-AW134)&lt;0,1,0))+(IF((AU135-AW135)&lt;0,1,0))+(IF((AY133-BA133)&lt;0,1,0))+(IF((AY134-BA134)&lt;0,1,0))+(IF((AY135-BA135)&lt;0,1,0))</f>
        <v>3</v>
      </c>
      <c r="BL134" s="14">
        <f>SUM(AM133:AM135,AQ133:AQ135,AU133:AU135,AY133:AY135)</f>
        <v>160</v>
      </c>
      <c r="BM134" s="14">
        <f>SUM(AO133:AO135,AS133:AS135,AW133:AW135,BA133:BA135)</f>
        <v>113</v>
      </c>
      <c r="BN134" s="15">
        <f>BL134-BM134</f>
        <v>47</v>
      </c>
    </row>
    <row r="135" spans="1:66" ht="9.75" customHeight="1">
      <c r="A135" s="35"/>
      <c r="B135" s="91"/>
      <c r="C135" s="92" t="s">
        <v>40</v>
      </c>
      <c r="D135" s="273"/>
      <c r="E135" s="254"/>
      <c r="F135" s="254"/>
      <c r="G135" s="255"/>
      <c r="H135" s="93">
        <v>21</v>
      </c>
      <c r="I135" s="82" t="str">
        <f>IF(H135="","","-")</f>
        <v>-</v>
      </c>
      <c r="J135" s="94">
        <v>15</v>
      </c>
      <c r="K135" s="276"/>
      <c r="L135" s="95"/>
      <c r="M135" s="96">
        <f t="shared" si="22"/>
      </c>
      <c r="N135" s="94"/>
      <c r="O135" s="250"/>
      <c r="P135" s="81"/>
      <c r="Q135" s="82">
        <f t="shared" si="23"/>
      </c>
      <c r="R135" s="86"/>
      <c r="S135" s="245"/>
      <c r="T135" s="81"/>
      <c r="U135" s="82">
        <f t="shared" si="24"/>
      </c>
      <c r="V135" s="86"/>
      <c r="W135" s="245"/>
      <c r="X135" s="305"/>
      <c r="Y135" s="306"/>
      <c r="Z135" s="307"/>
      <c r="AA135" s="308"/>
      <c r="AB135" s="26"/>
      <c r="AC135" s="87"/>
      <c r="AD135" s="88"/>
      <c r="AE135" s="87"/>
      <c r="AF135" s="89"/>
      <c r="AG135" s="88"/>
      <c r="AH135" s="88"/>
      <c r="AI135" s="89"/>
      <c r="AJ135" s="35"/>
      <c r="AK135" s="91"/>
      <c r="AL135" s="92" t="s">
        <v>41</v>
      </c>
      <c r="AM135" s="273"/>
      <c r="AN135" s="254"/>
      <c r="AO135" s="254"/>
      <c r="AP135" s="255"/>
      <c r="AQ135" s="93">
        <v>16</v>
      </c>
      <c r="AR135" s="82" t="str">
        <f>IF(AQ135="","","-")</f>
        <v>-</v>
      </c>
      <c r="AS135" s="94">
        <v>21</v>
      </c>
      <c r="AT135" s="276"/>
      <c r="AU135" s="95"/>
      <c r="AV135" s="96">
        <f t="shared" si="25"/>
      </c>
      <c r="AW135" s="94"/>
      <c r="AX135" s="250"/>
      <c r="AY135" s="95">
        <v>21</v>
      </c>
      <c r="AZ135" s="96" t="str">
        <f t="shared" si="26"/>
        <v>-</v>
      </c>
      <c r="BA135" s="94">
        <v>14</v>
      </c>
      <c r="BB135" s="258"/>
      <c r="BC135" s="259"/>
      <c r="BD135" s="260"/>
      <c r="BE135" s="261"/>
      <c r="BF135" s="262"/>
      <c r="BG135" s="35"/>
      <c r="BH135" s="87"/>
      <c r="BI135" s="88"/>
      <c r="BJ135" s="87"/>
      <c r="BK135" s="89"/>
      <c r="BL135" s="14"/>
      <c r="BM135" s="14"/>
      <c r="BN135" s="15"/>
    </row>
    <row r="136" spans="1:66" ht="9.75" customHeight="1">
      <c r="A136" s="35"/>
      <c r="B136" s="79" t="s">
        <v>119</v>
      </c>
      <c r="C136" s="100" t="s">
        <v>127</v>
      </c>
      <c r="D136" s="101">
        <f>IF(J133="","",J133)</f>
        <v>21</v>
      </c>
      <c r="E136" s="82" t="str">
        <f>IF(D136="","","-")</f>
        <v>-</v>
      </c>
      <c r="F136" s="102">
        <f>IF(H133="","",H133)</f>
        <v>18</v>
      </c>
      <c r="G136" s="244" t="str">
        <f>IF(K133="","",IF(K133="○","×",IF(K133="×","○")))</f>
        <v>×</v>
      </c>
      <c r="H136" s="212"/>
      <c r="I136" s="213"/>
      <c r="J136" s="213"/>
      <c r="K136" s="251"/>
      <c r="L136" s="103">
        <v>21</v>
      </c>
      <c r="M136" s="82" t="str">
        <f t="shared" si="22"/>
        <v>-</v>
      </c>
      <c r="N136" s="86">
        <v>14</v>
      </c>
      <c r="O136" s="245" t="s">
        <v>284</v>
      </c>
      <c r="P136" s="134">
        <v>9</v>
      </c>
      <c r="Q136" s="118" t="str">
        <f t="shared" si="23"/>
        <v>-</v>
      </c>
      <c r="R136" s="135">
        <v>21</v>
      </c>
      <c r="S136" s="244" t="s">
        <v>274</v>
      </c>
      <c r="T136" s="134">
        <v>21</v>
      </c>
      <c r="U136" s="118" t="str">
        <f t="shared" si="24"/>
        <v>-</v>
      </c>
      <c r="V136" s="135">
        <v>10</v>
      </c>
      <c r="W136" s="244" t="s">
        <v>274</v>
      </c>
      <c r="X136" s="287" t="s">
        <v>285</v>
      </c>
      <c r="Y136" s="288"/>
      <c r="Z136" s="288"/>
      <c r="AA136" s="289"/>
      <c r="AB136" s="26"/>
      <c r="AC136" s="105"/>
      <c r="AD136" s="106"/>
      <c r="AE136" s="105"/>
      <c r="AF136" s="107"/>
      <c r="AG136" s="106"/>
      <c r="AH136" s="106"/>
      <c r="AI136" s="107"/>
      <c r="AJ136" s="35"/>
      <c r="AK136" s="79" t="s">
        <v>197</v>
      </c>
      <c r="AL136" s="100" t="s">
        <v>336</v>
      </c>
      <c r="AM136" s="101">
        <f>IF(AS133="","",AS133)</f>
        <v>15</v>
      </c>
      <c r="AN136" s="82" t="str">
        <f>IF(AM136="","","-")</f>
        <v>-</v>
      </c>
      <c r="AO136" s="102">
        <f>IF(AQ133="","",AQ133)</f>
        <v>21</v>
      </c>
      <c r="AP136" s="244" t="str">
        <f>IF(AT133="","",IF(AT133="○","×",IF(AT133="×","○")))</f>
        <v>○</v>
      </c>
      <c r="AQ136" s="212"/>
      <c r="AR136" s="213"/>
      <c r="AS136" s="213"/>
      <c r="AT136" s="251"/>
      <c r="AU136" s="103">
        <v>21</v>
      </c>
      <c r="AV136" s="82" t="str">
        <f t="shared" si="25"/>
        <v>-</v>
      </c>
      <c r="AW136" s="86">
        <v>0</v>
      </c>
      <c r="AX136" s="245" t="s">
        <v>274</v>
      </c>
      <c r="AY136" s="104">
        <v>24</v>
      </c>
      <c r="AZ136" s="82" t="str">
        <f t="shared" si="26"/>
        <v>-</v>
      </c>
      <c r="BA136" s="86">
        <v>22</v>
      </c>
      <c r="BB136" s="256" t="s">
        <v>290</v>
      </c>
      <c r="BC136" s="221" t="s">
        <v>291</v>
      </c>
      <c r="BD136" s="222"/>
      <c r="BE136" s="222"/>
      <c r="BF136" s="223"/>
      <c r="BG136" s="35"/>
      <c r="BH136" s="105"/>
      <c r="BI136" s="106"/>
      <c r="BJ136" s="105"/>
      <c r="BK136" s="107"/>
      <c r="BL136" s="17"/>
      <c r="BM136" s="17"/>
      <c r="BN136" s="18"/>
    </row>
    <row r="137" spans="1:66" ht="9.75" customHeight="1">
      <c r="A137" s="35"/>
      <c r="B137" s="79" t="s">
        <v>120</v>
      </c>
      <c r="C137" s="80" t="s">
        <v>127</v>
      </c>
      <c r="D137" s="108">
        <f>IF(J134="","",J134)</f>
        <v>12</v>
      </c>
      <c r="E137" s="82" t="str">
        <f>IF(D137="","","-")</f>
        <v>-</v>
      </c>
      <c r="F137" s="102">
        <f>IF(H134="","",H134)</f>
        <v>21</v>
      </c>
      <c r="G137" s="245" t="str">
        <f>IF(I134="","",I134)</f>
        <v>-</v>
      </c>
      <c r="H137" s="215"/>
      <c r="I137" s="216"/>
      <c r="J137" s="216"/>
      <c r="K137" s="252"/>
      <c r="L137" s="103">
        <v>21</v>
      </c>
      <c r="M137" s="82" t="str">
        <f t="shared" si="22"/>
        <v>-</v>
      </c>
      <c r="N137" s="86">
        <v>11</v>
      </c>
      <c r="O137" s="245"/>
      <c r="P137" s="81">
        <v>21</v>
      </c>
      <c r="Q137" s="82" t="str">
        <f t="shared" si="23"/>
        <v>-</v>
      </c>
      <c r="R137" s="86">
        <v>15</v>
      </c>
      <c r="S137" s="245"/>
      <c r="T137" s="81">
        <v>21</v>
      </c>
      <c r="U137" s="82" t="str">
        <f t="shared" si="24"/>
        <v>-</v>
      </c>
      <c r="V137" s="86">
        <v>8</v>
      </c>
      <c r="W137" s="245"/>
      <c r="X137" s="290"/>
      <c r="Y137" s="291"/>
      <c r="Z137" s="291"/>
      <c r="AA137" s="292"/>
      <c r="AB137" s="26"/>
      <c r="AC137" s="87">
        <f>COUNTIF(D136:W138,"○")</f>
        <v>3</v>
      </c>
      <c r="AD137" s="88">
        <f>COUNTIF(D136:W138,"×")</f>
        <v>1</v>
      </c>
      <c r="AE137" s="87">
        <v>7</v>
      </c>
      <c r="AF137" s="89">
        <v>3</v>
      </c>
      <c r="AG137" s="88">
        <f>SUM(D136:D138,H136:H138,L136:L138,P136:P138,T136:T138)</f>
        <v>183</v>
      </c>
      <c r="AH137" s="88">
        <f>SUM(F136:F138,J136:J138,N136:N138,R136:R138,V136:V138)</f>
        <v>156</v>
      </c>
      <c r="AI137" s="89">
        <f>AG137-AH137</f>
        <v>27</v>
      </c>
      <c r="AJ137" s="35"/>
      <c r="AK137" s="79" t="s">
        <v>198</v>
      </c>
      <c r="AL137" s="80" t="s">
        <v>215</v>
      </c>
      <c r="AM137" s="108">
        <f>IF(AS134="","",AS134)</f>
        <v>21</v>
      </c>
      <c r="AN137" s="82" t="str">
        <f>IF(AM137="","","-")</f>
        <v>-</v>
      </c>
      <c r="AO137" s="102">
        <f>IF(AQ134="","",AQ134)</f>
        <v>19</v>
      </c>
      <c r="AP137" s="245" t="str">
        <f>IF(AR134="","",AR134)</f>
        <v>-</v>
      </c>
      <c r="AQ137" s="215"/>
      <c r="AR137" s="216"/>
      <c r="AS137" s="216"/>
      <c r="AT137" s="252"/>
      <c r="AU137" s="103">
        <v>21</v>
      </c>
      <c r="AV137" s="82" t="str">
        <f t="shared" si="25"/>
        <v>-</v>
      </c>
      <c r="AW137" s="86">
        <v>0</v>
      </c>
      <c r="AX137" s="245"/>
      <c r="AY137" s="109">
        <v>21</v>
      </c>
      <c r="AZ137" s="82" t="str">
        <f t="shared" si="26"/>
        <v>-</v>
      </c>
      <c r="BA137" s="68">
        <v>11</v>
      </c>
      <c r="BB137" s="257"/>
      <c r="BC137" s="224"/>
      <c r="BD137" s="225"/>
      <c r="BE137" s="225"/>
      <c r="BF137" s="226"/>
      <c r="BG137" s="35"/>
      <c r="BH137" s="87">
        <v>3</v>
      </c>
      <c r="BI137" s="88">
        <f>COUNTIF(AM136:BB138,"×")</f>
        <v>0</v>
      </c>
      <c r="BJ137" s="87">
        <v>6</v>
      </c>
      <c r="BK137" s="89">
        <v>1</v>
      </c>
      <c r="BL137" s="14">
        <f>SUM(AM136:AM138,AQ136:AQ138,AU136:AU138,AY136:AY138)</f>
        <v>144</v>
      </c>
      <c r="BM137" s="14">
        <f>SUM(AO136:AO138,AS136:AS138,AW136:AW138,BA136:BA138)</f>
        <v>89</v>
      </c>
      <c r="BN137" s="15">
        <f>BL137-BM137</f>
        <v>55</v>
      </c>
    </row>
    <row r="138" spans="1:66" ht="9.75" customHeight="1">
      <c r="A138" s="35"/>
      <c r="B138" s="91"/>
      <c r="C138" s="110"/>
      <c r="D138" s="91">
        <f>IF(J135="","",J135)</f>
        <v>15</v>
      </c>
      <c r="E138" s="82" t="str">
        <f>IF(D138="","","-")</f>
        <v>-</v>
      </c>
      <c r="F138" s="111">
        <f>IF(H135="","",H135)</f>
        <v>21</v>
      </c>
      <c r="G138" s="250" t="str">
        <f>IF(I135="","",I135)</f>
        <v>-</v>
      </c>
      <c r="H138" s="253"/>
      <c r="I138" s="254"/>
      <c r="J138" s="254"/>
      <c r="K138" s="255"/>
      <c r="L138" s="112"/>
      <c r="M138" s="82">
        <f t="shared" si="22"/>
      </c>
      <c r="N138" s="113"/>
      <c r="O138" s="250"/>
      <c r="P138" s="95">
        <v>21</v>
      </c>
      <c r="Q138" s="96" t="str">
        <f t="shared" si="23"/>
        <v>-</v>
      </c>
      <c r="R138" s="94">
        <v>17</v>
      </c>
      <c r="S138" s="250"/>
      <c r="T138" s="95"/>
      <c r="U138" s="96">
        <f t="shared" si="24"/>
      </c>
      <c r="V138" s="94"/>
      <c r="W138" s="250"/>
      <c r="X138" s="301"/>
      <c r="Y138" s="302"/>
      <c r="Z138" s="303"/>
      <c r="AA138" s="304"/>
      <c r="AB138" s="26"/>
      <c r="AC138" s="115"/>
      <c r="AD138" s="116"/>
      <c r="AE138" s="115"/>
      <c r="AF138" s="117"/>
      <c r="AG138" s="116"/>
      <c r="AH138" s="116"/>
      <c r="AI138" s="117"/>
      <c r="AJ138" s="35"/>
      <c r="AK138" s="91"/>
      <c r="AL138" s="110"/>
      <c r="AM138" s="91">
        <f>IF(AS135="","",AS135)</f>
        <v>21</v>
      </c>
      <c r="AN138" s="82" t="str">
        <f aca="true" t="shared" si="27" ref="AN138:AN144">IF(AM138="","","-")</f>
        <v>-</v>
      </c>
      <c r="AO138" s="111">
        <f>IF(AQ135="","",AQ135)</f>
        <v>16</v>
      </c>
      <c r="AP138" s="250" t="str">
        <f>IF(AR135="","",AR135)</f>
        <v>-</v>
      </c>
      <c r="AQ138" s="253"/>
      <c r="AR138" s="254"/>
      <c r="AS138" s="254"/>
      <c r="AT138" s="255"/>
      <c r="AU138" s="112"/>
      <c r="AV138" s="82">
        <f t="shared" si="25"/>
      </c>
      <c r="AW138" s="113"/>
      <c r="AX138" s="250"/>
      <c r="AY138" s="114"/>
      <c r="AZ138" s="96">
        <f t="shared" si="26"/>
      </c>
      <c r="BA138" s="111"/>
      <c r="BB138" s="258"/>
      <c r="BC138" s="246"/>
      <c r="BD138" s="247"/>
      <c r="BE138" s="248"/>
      <c r="BF138" s="249"/>
      <c r="BG138" s="35"/>
      <c r="BH138" s="115"/>
      <c r="BI138" s="116"/>
      <c r="BJ138" s="115"/>
      <c r="BK138" s="117"/>
      <c r="BL138" s="3"/>
      <c r="BM138" s="3"/>
      <c r="BN138" s="4"/>
    </row>
    <row r="139" spans="1:66" ht="9.75" customHeight="1">
      <c r="A139" s="35"/>
      <c r="B139" s="108" t="s">
        <v>121</v>
      </c>
      <c r="C139" s="80" t="s">
        <v>116</v>
      </c>
      <c r="D139" s="108">
        <f>IF(N133="","",N133)</f>
        <v>20</v>
      </c>
      <c r="E139" s="118" t="str">
        <f aca="true" t="shared" si="28" ref="E139:E147">IF(D139="","","-")</f>
        <v>-</v>
      </c>
      <c r="F139" s="102">
        <f>IF(L133="","",L133)</f>
        <v>22</v>
      </c>
      <c r="G139" s="244" t="str">
        <f>IF(O133="","",IF(O133="○","×",IF(O133="×","○")))</f>
        <v>×</v>
      </c>
      <c r="H139" s="109">
        <f>IF(N136="","",N136)</f>
        <v>14</v>
      </c>
      <c r="I139" s="82" t="str">
        <f aca="true" t="shared" si="29" ref="I139:I147">IF(H139="","","-")</f>
        <v>-</v>
      </c>
      <c r="J139" s="102">
        <f>IF(L136="","",L136)</f>
        <v>21</v>
      </c>
      <c r="K139" s="244" t="str">
        <f>IF(O136="","",IF(O136="○","×",IF(O136="×","○")))</f>
        <v>×</v>
      </c>
      <c r="L139" s="212"/>
      <c r="M139" s="213"/>
      <c r="N139" s="213"/>
      <c r="O139" s="251"/>
      <c r="P139" s="81">
        <v>12</v>
      </c>
      <c r="Q139" s="82" t="str">
        <f t="shared" si="23"/>
        <v>-</v>
      </c>
      <c r="R139" s="86">
        <v>21</v>
      </c>
      <c r="S139" s="245" t="s">
        <v>273</v>
      </c>
      <c r="T139" s="81">
        <v>21</v>
      </c>
      <c r="U139" s="82" t="str">
        <f t="shared" si="24"/>
        <v>-</v>
      </c>
      <c r="V139" s="86">
        <v>13</v>
      </c>
      <c r="W139" s="245" t="s">
        <v>274</v>
      </c>
      <c r="X139" s="290" t="s">
        <v>287</v>
      </c>
      <c r="Y139" s="291"/>
      <c r="Z139" s="291"/>
      <c r="AA139" s="292"/>
      <c r="AB139" s="26"/>
      <c r="AC139" s="87"/>
      <c r="AD139" s="88"/>
      <c r="AE139" s="87"/>
      <c r="AF139" s="89"/>
      <c r="AG139" s="88"/>
      <c r="AH139" s="88"/>
      <c r="AI139" s="89"/>
      <c r="AJ139" s="35"/>
      <c r="AK139" s="108" t="s">
        <v>199</v>
      </c>
      <c r="AL139" s="100" t="s">
        <v>216</v>
      </c>
      <c r="AM139" s="108">
        <f>IF(AW133="","",AW133)</f>
        <v>0</v>
      </c>
      <c r="AN139" s="118" t="str">
        <f t="shared" si="27"/>
        <v>-</v>
      </c>
      <c r="AO139" s="102">
        <f>IF(AU133="","",AU133)</f>
        <v>21</v>
      </c>
      <c r="AP139" s="244" t="str">
        <f>IF(AX133="","",IF(AX133="○","×",IF(AX133="×","○")))</f>
        <v>×</v>
      </c>
      <c r="AQ139" s="109">
        <f>IF(AW136="","",AW136)</f>
        <v>0</v>
      </c>
      <c r="AR139" s="82" t="str">
        <f aca="true" t="shared" si="30" ref="AR139:AR144">IF(AQ139="","","-")</f>
        <v>-</v>
      </c>
      <c r="AS139" s="102">
        <f>IF(AU136="","",AU136)</f>
        <v>21</v>
      </c>
      <c r="AT139" s="244" t="str">
        <f>IF(AX136="","",IF(AX136="○","×",IF(AX136="×","○")))</f>
        <v>×</v>
      </c>
      <c r="AU139" s="212"/>
      <c r="AV139" s="213"/>
      <c r="AW139" s="213"/>
      <c r="AX139" s="251"/>
      <c r="AY139" s="103">
        <v>0</v>
      </c>
      <c r="AZ139" s="82" t="str">
        <f t="shared" si="26"/>
        <v>-</v>
      </c>
      <c r="BA139" s="86">
        <v>21</v>
      </c>
      <c r="BB139" s="256" t="s">
        <v>274</v>
      </c>
      <c r="BC139" s="224" t="s">
        <v>293</v>
      </c>
      <c r="BD139" s="225"/>
      <c r="BE139" s="225"/>
      <c r="BF139" s="226"/>
      <c r="BG139" s="35"/>
      <c r="BH139" s="87"/>
      <c r="BI139" s="88"/>
      <c r="BJ139" s="87"/>
      <c r="BK139" s="89"/>
      <c r="BL139" s="14"/>
      <c r="BM139" s="14"/>
      <c r="BN139" s="15"/>
    </row>
    <row r="140" spans="1:66" ht="9.75" customHeight="1">
      <c r="A140" s="35"/>
      <c r="B140" s="108" t="s">
        <v>122</v>
      </c>
      <c r="C140" s="80" t="s">
        <v>116</v>
      </c>
      <c r="D140" s="108">
        <f>IF(N134="","",N134)</f>
        <v>12</v>
      </c>
      <c r="E140" s="82" t="str">
        <f t="shared" si="28"/>
        <v>-</v>
      </c>
      <c r="F140" s="102">
        <f>IF(L134="","",L134)</f>
        <v>21</v>
      </c>
      <c r="G140" s="245">
        <f>IF(I137="","",I137)</f>
      </c>
      <c r="H140" s="109">
        <f>IF(N137="","",N137)</f>
        <v>11</v>
      </c>
      <c r="I140" s="82" t="str">
        <f t="shared" si="29"/>
        <v>-</v>
      </c>
      <c r="J140" s="102">
        <f>IF(L137="","",L137)</f>
        <v>21</v>
      </c>
      <c r="K140" s="245" t="str">
        <f>IF(M137="","",M137)</f>
        <v>-</v>
      </c>
      <c r="L140" s="215"/>
      <c r="M140" s="216"/>
      <c r="N140" s="216"/>
      <c r="O140" s="252"/>
      <c r="P140" s="81">
        <v>15</v>
      </c>
      <c r="Q140" s="82" t="str">
        <f t="shared" si="23"/>
        <v>-</v>
      </c>
      <c r="R140" s="86">
        <v>21</v>
      </c>
      <c r="S140" s="245"/>
      <c r="T140" s="81">
        <v>20</v>
      </c>
      <c r="U140" s="82" t="str">
        <f t="shared" si="24"/>
        <v>-</v>
      </c>
      <c r="V140" s="86">
        <v>22</v>
      </c>
      <c r="W140" s="245"/>
      <c r="X140" s="290"/>
      <c r="Y140" s="291"/>
      <c r="Z140" s="291"/>
      <c r="AA140" s="292"/>
      <c r="AB140" s="26"/>
      <c r="AC140" s="87">
        <f>COUNTIF(D139:W141,"○")</f>
        <v>1</v>
      </c>
      <c r="AD140" s="88">
        <f>COUNTIF(D139:W141,"×")</f>
        <v>3</v>
      </c>
      <c r="AE140" s="87"/>
      <c r="AF140" s="89"/>
      <c r="AG140" s="88">
        <f>SUM(D139:D141,H139:H141,L139:L141,P139:P141,T139:T141)</f>
        <v>146</v>
      </c>
      <c r="AH140" s="88">
        <f>SUM(F139:F141,J139:J141,N139:N141,R139:R141,V139:V141)</f>
        <v>176</v>
      </c>
      <c r="AI140" s="89">
        <f>AG140-AH140</f>
        <v>-30</v>
      </c>
      <c r="AJ140" s="35"/>
      <c r="AK140" s="108" t="s">
        <v>200</v>
      </c>
      <c r="AL140" s="80" t="s">
        <v>216</v>
      </c>
      <c r="AM140" s="108">
        <f>IF(AW134="","",AW134)</f>
        <v>0</v>
      </c>
      <c r="AN140" s="82" t="str">
        <f t="shared" si="27"/>
        <v>-</v>
      </c>
      <c r="AO140" s="102">
        <f>IF(AU134="","",AU134)</f>
        <v>21</v>
      </c>
      <c r="AP140" s="245">
        <f>IF(AR137="","",AR137)</f>
      </c>
      <c r="AQ140" s="109">
        <f>IF(AW137="","",AW137)</f>
        <v>0</v>
      </c>
      <c r="AR140" s="82" t="str">
        <f t="shared" si="30"/>
        <v>-</v>
      </c>
      <c r="AS140" s="102">
        <f>IF(AU137="","",AU137)</f>
        <v>21</v>
      </c>
      <c r="AT140" s="245" t="str">
        <f>IF(AV137="","",AV137)</f>
        <v>-</v>
      </c>
      <c r="AU140" s="215"/>
      <c r="AV140" s="216"/>
      <c r="AW140" s="216"/>
      <c r="AX140" s="252"/>
      <c r="AY140" s="103">
        <v>0</v>
      </c>
      <c r="AZ140" s="82" t="str">
        <f t="shared" si="26"/>
        <v>-</v>
      </c>
      <c r="BA140" s="68">
        <v>21</v>
      </c>
      <c r="BB140" s="257"/>
      <c r="BC140" s="224"/>
      <c r="BD140" s="225"/>
      <c r="BE140" s="225"/>
      <c r="BF140" s="226"/>
      <c r="BG140" s="35"/>
      <c r="BH140" s="87">
        <v>0</v>
      </c>
      <c r="BI140" s="88">
        <v>3</v>
      </c>
      <c r="BJ140" s="87">
        <v>0</v>
      </c>
      <c r="BK140" s="89">
        <v>6</v>
      </c>
      <c r="BL140" s="14">
        <f>SUM(AM139:AM141,AQ139:AQ141,AU139:AU141,AY139:AY141)</f>
        <v>0</v>
      </c>
      <c r="BM140" s="14">
        <f>SUM(AO139:AO141,AS139:AS141,AW139:AW141,BA139:BA141)</f>
        <v>126</v>
      </c>
      <c r="BN140" s="15">
        <f>BL140-BM140</f>
        <v>-126</v>
      </c>
    </row>
    <row r="141" spans="1:66" ht="9.75" customHeight="1">
      <c r="A141" s="35"/>
      <c r="B141" s="91"/>
      <c r="C141" s="92" t="s">
        <v>56</v>
      </c>
      <c r="D141" s="108">
        <f>IF(N135="","",N135)</f>
      </c>
      <c r="E141" s="82">
        <f t="shared" si="28"/>
      </c>
      <c r="F141" s="102">
        <f>IF(L135="","",L135)</f>
      </c>
      <c r="G141" s="245">
        <f>IF(I138="","",I138)</f>
      </c>
      <c r="H141" s="109">
        <f>IF(N138="","",N138)</f>
      </c>
      <c r="I141" s="82">
        <f t="shared" si="29"/>
      </c>
      <c r="J141" s="102">
        <f>IF(L138="","",L138)</f>
      </c>
      <c r="K141" s="245">
        <f>IF(M138="","",M138)</f>
      </c>
      <c r="L141" s="215"/>
      <c r="M141" s="216"/>
      <c r="N141" s="216"/>
      <c r="O141" s="252"/>
      <c r="P141" s="81"/>
      <c r="Q141" s="82">
        <f t="shared" si="23"/>
      </c>
      <c r="R141" s="86"/>
      <c r="S141" s="245"/>
      <c r="T141" s="81">
        <v>21</v>
      </c>
      <c r="U141" s="82" t="str">
        <f t="shared" si="24"/>
        <v>-</v>
      </c>
      <c r="V141" s="86">
        <v>14</v>
      </c>
      <c r="W141" s="245"/>
      <c r="X141" s="305"/>
      <c r="Y141" s="306"/>
      <c r="Z141" s="307"/>
      <c r="AA141" s="308"/>
      <c r="AB141" s="26"/>
      <c r="AC141" s="87"/>
      <c r="AD141" s="88"/>
      <c r="AE141" s="87"/>
      <c r="AF141" s="89"/>
      <c r="AG141" s="88"/>
      <c r="AH141" s="88"/>
      <c r="AI141" s="89"/>
      <c r="AJ141" s="35"/>
      <c r="AK141" s="91"/>
      <c r="AL141" s="92" t="s">
        <v>56</v>
      </c>
      <c r="AM141" s="91">
        <f>IF(AW135="","",AW135)</f>
      </c>
      <c r="AN141" s="96">
        <f t="shared" si="27"/>
      </c>
      <c r="AO141" s="113">
        <f>IF(AU135="","",AU135)</f>
      </c>
      <c r="AP141" s="250">
        <f>IF(AR138="","",AR138)</f>
      </c>
      <c r="AQ141" s="112">
        <f>IF(AW138="","",AW138)</f>
      </c>
      <c r="AR141" s="82">
        <f t="shared" si="30"/>
      </c>
      <c r="AS141" s="113">
        <f>IF(AU138="","",AU138)</f>
      </c>
      <c r="AT141" s="250">
        <f>IF(AV138="","",AV138)</f>
      </c>
      <c r="AU141" s="253"/>
      <c r="AV141" s="254"/>
      <c r="AW141" s="254"/>
      <c r="AX141" s="255"/>
      <c r="AY141" s="112"/>
      <c r="AZ141" s="82">
        <f t="shared" si="26"/>
      </c>
      <c r="BA141" s="113"/>
      <c r="BB141" s="258"/>
      <c r="BC141" s="259"/>
      <c r="BD141" s="260"/>
      <c r="BE141" s="261"/>
      <c r="BF141" s="262"/>
      <c r="BG141" s="35"/>
      <c r="BH141" s="87"/>
      <c r="BI141" s="88"/>
      <c r="BJ141" s="87"/>
      <c r="BK141" s="89"/>
      <c r="BL141" s="14"/>
      <c r="BM141" s="14"/>
      <c r="BN141" s="15"/>
    </row>
    <row r="142" spans="1:66" ht="9.75" customHeight="1">
      <c r="A142" s="35"/>
      <c r="B142" s="79" t="s">
        <v>123</v>
      </c>
      <c r="C142" s="100" t="s">
        <v>128</v>
      </c>
      <c r="D142" s="119">
        <f>IF(R133="","",R133)</f>
        <v>21</v>
      </c>
      <c r="E142" s="118" t="str">
        <f t="shared" si="28"/>
        <v>-</v>
      </c>
      <c r="F142" s="121">
        <f>IF(P133="","",P133)</f>
        <v>18</v>
      </c>
      <c r="G142" s="315" t="str">
        <f>IF(S133="","",IF(S133="○","×",IF(S133="×","○")))</f>
        <v>○</v>
      </c>
      <c r="H142" s="120">
        <f>IF(R136="","",R136)</f>
        <v>21</v>
      </c>
      <c r="I142" s="118" t="str">
        <f t="shared" si="29"/>
        <v>-</v>
      </c>
      <c r="J142" s="121">
        <f>IF(P136="","",P136)</f>
        <v>9</v>
      </c>
      <c r="K142" s="244" t="str">
        <f>IF(S136="","",IF(S136="○","×",IF(S136="×","○")))</f>
        <v>×</v>
      </c>
      <c r="L142" s="121">
        <f>IF(R139="","",R139)</f>
        <v>21</v>
      </c>
      <c r="M142" s="118" t="str">
        <f aca="true" t="shared" si="31" ref="M142:M147">IF(L142="","","-")</f>
        <v>-</v>
      </c>
      <c r="N142" s="121">
        <f>IF(P139="","",P139)</f>
        <v>12</v>
      </c>
      <c r="O142" s="244" t="str">
        <f>IF(S139="","",IF(S139="○","×",IF(S139="×","○")))</f>
        <v>○</v>
      </c>
      <c r="P142" s="212"/>
      <c r="Q142" s="213"/>
      <c r="R142" s="213"/>
      <c r="S142" s="251"/>
      <c r="T142" s="134">
        <v>21</v>
      </c>
      <c r="U142" s="118" t="str">
        <f t="shared" si="24"/>
        <v>-</v>
      </c>
      <c r="V142" s="135">
        <v>15</v>
      </c>
      <c r="W142" s="244" t="s">
        <v>274</v>
      </c>
      <c r="X142" s="287" t="s">
        <v>286</v>
      </c>
      <c r="Y142" s="288"/>
      <c r="Z142" s="288"/>
      <c r="AA142" s="289"/>
      <c r="AB142" s="26"/>
      <c r="AC142" s="105"/>
      <c r="AD142" s="106"/>
      <c r="AE142" s="105"/>
      <c r="AF142" s="107"/>
      <c r="AG142" s="106"/>
      <c r="AH142" s="106"/>
      <c r="AI142" s="107"/>
      <c r="AJ142" s="35"/>
      <c r="AK142" s="119" t="s">
        <v>201</v>
      </c>
      <c r="AL142" s="131" t="s">
        <v>217</v>
      </c>
      <c r="AM142" s="108">
        <f>IF(BA133="","",BA133)</f>
        <v>21</v>
      </c>
      <c r="AN142" s="82" t="str">
        <f t="shared" si="27"/>
        <v>-</v>
      </c>
      <c r="AO142" s="102">
        <f>IF(AY133="","",AY133)</f>
        <v>18</v>
      </c>
      <c r="AP142" s="244" t="str">
        <f>IF(BB133="","",IF(BB133="○","×",IF(BB133="×","○")))</f>
        <v>×</v>
      </c>
      <c r="AQ142" s="109">
        <f>IF(BA136="","",BA136)</f>
        <v>22</v>
      </c>
      <c r="AR142" s="118" t="str">
        <f t="shared" si="30"/>
        <v>-</v>
      </c>
      <c r="AS142" s="102">
        <f>IF(AY136="","",AY136)</f>
        <v>24</v>
      </c>
      <c r="AT142" s="244" t="str">
        <f>IF(BB136="","",IF(BB136="○","×",IF(BB136="×","○")))</f>
        <v>×</v>
      </c>
      <c r="AU142" s="120">
        <f>IF(BA139="","",BA139)</f>
        <v>21</v>
      </c>
      <c r="AV142" s="82" t="str">
        <f>IF(AU142="","","-")</f>
        <v>-</v>
      </c>
      <c r="AW142" s="121">
        <f>IF(AY139="","",AY139)</f>
        <v>0</v>
      </c>
      <c r="AX142" s="244" t="str">
        <f>IF(BB139="","",IF(BB139="○","×",IF(BB139="×","○")))</f>
        <v>×</v>
      </c>
      <c r="AY142" s="212"/>
      <c r="AZ142" s="213"/>
      <c r="BA142" s="213"/>
      <c r="BB142" s="214"/>
      <c r="BC142" s="221" t="s">
        <v>294</v>
      </c>
      <c r="BD142" s="222"/>
      <c r="BE142" s="222"/>
      <c r="BF142" s="223"/>
      <c r="BG142" s="35"/>
      <c r="BH142" s="105"/>
      <c r="BI142" s="106"/>
      <c r="BJ142" s="105"/>
      <c r="BK142" s="107"/>
      <c r="BL142" s="17"/>
      <c r="BM142" s="17"/>
      <c r="BN142" s="18"/>
    </row>
    <row r="143" spans="1:66" ht="9.75" customHeight="1">
      <c r="A143" s="35"/>
      <c r="B143" s="79" t="s">
        <v>124</v>
      </c>
      <c r="C143" s="80" t="s">
        <v>128</v>
      </c>
      <c r="D143" s="108">
        <f>IF(R134="","",R134)</f>
        <v>21</v>
      </c>
      <c r="E143" s="82" t="str">
        <f t="shared" si="28"/>
        <v>-</v>
      </c>
      <c r="F143" s="102">
        <f>IF(P134="","",P134)</f>
        <v>16</v>
      </c>
      <c r="G143" s="316" t="str">
        <f>IF(I140="","",I140)</f>
        <v>-</v>
      </c>
      <c r="H143" s="109">
        <f>IF(R137="","",R137)</f>
        <v>15</v>
      </c>
      <c r="I143" s="82" t="str">
        <f t="shared" si="29"/>
        <v>-</v>
      </c>
      <c r="J143" s="102">
        <f>IF(P137="","",P137)</f>
        <v>21</v>
      </c>
      <c r="K143" s="245">
        <f>IF(M140="","",M140)</f>
      </c>
      <c r="L143" s="102">
        <f>IF(R140="","",R140)</f>
        <v>21</v>
      </c>
      <c r="M143" s="82" t="str">
        <f t="shared" si="31"/>
        <v>-</v>
      </c>
      <c r="N143" s="102">
        <f>IF(P140="","",P140)</f>
        <v>15</v>
      </c>
      <c r="O143" s="245" t="str">
        <f>IF(Q140="","",Q140)</f>
        <v>-</v>
      </c>
      <c r="P143" s="215"/>
      <c r="Q143" s="216"/>
      <c r="R143" s="216"/>
      <c r="S143" s="252"/>
      <c r="T143" s="81">
        <v>21</v>
      </c>
      <c r="U143" s="82" t="str">
        <f t="shared" si="24"/>
        <v>-</v>
      </c>
      <c r="V143" s="86">
        <v>7</v>
      </c>
      <c r="W143" s="245"/>
      <c r="X143" s="290"/>
      <c r="Y143" s="291"/>
      <c r="Z143" s="291"/>
      <c r="AA143" s="292"/>
      <c r="AB143" s="26"/>
      <c r="AC143" s="87">
        <f>COUNTIF(D142:W144,"○")</f>
        <v>3</v>
      </c>
      <c r="AD143" s="88">
        <f>COUNTIF(D142:W144,"×")</f>
        <v>1</v>
      </c>
      <c r="AE143" s="87">
        <v>7</v>
      </c>
      <c r="AF143" s="89">
        <v>2</v>
      </c>
      <c r="AG143" s="88">
        <f>SUM(D142:D144,H142:H144,L142:L144,P142:P144,T142:T144)</f>
        <v>179</v>
      </c>
      <c r="AH143" s="88">
        <f>SUM(F142:F144,J142:J144,N142:N144,R142:R144,V142:V144)</f>
        <v>134</v>
      </c>
      <c r="AI143" s="89">
        <f>AG143-AH143</f>
        <v>45</v>
      </c>
      <c r="AJ143" s="35"/>
      <c r="AK143" s="108" t="s">
        <v>202</v>
      </c>
      <c r="AL143" s="132" t="s">
        <v>130</v>
      </c>
      <c r="AM143" s="108">
        <f>IF(BA134="","",BA134)</f>
        <v>21</v>
      </c>
      <c r="AN143" s="82" t="str">
        <f t="shared" si="27"/>
        <v>-</v>
      </c>
      <c r="AO143" s="102">
        <f>IF(AY134="","",AY134)</f>
        <v>23</v>
      </c>
      <c r="AP143" s="245" t="str">
        <f>IF(AR140="","",AR140)</f>
        <v>-</v>
      </c>
      <c r="AQ143" s="109">
        <f>IF(BA137="","",BA137)</f>
        <v>11</v>
      </c>
      <c r="AR143" s="82" t="str">
        <f t="shared" si="30"/>
        <v>-</v>
      </c>
      <c r="AS143" s="102">
        <f>IF(AY137="","",AY137)</f>
        <v>21</v>
      </c>
      <c r="AT143" s="245">
        <f>IF(AV140="","",AV140)</f>
      </c>
      <c r="AU143" s="104">
        <f>IF(BA140="","",BA140)</f>
        <v>21</v>
      </c>
      <c r="AV143" s="82" t="str">
        <f>IF(AU143="","","-")</f>
        <v>-</v>
      </c>
      <c r="AW143" s="102">
        <f>IF(AY140="","",AY140)</f>
        <v>0</v>
      </c>
      <c r="AX143" s="245" t="str">
        <f>IF(AZ140="","",AZ140)</f>
        <v>-</v>
      </c>
      <c r="AY143" s="215"/>
      <c r="AZ143" s="216"/>
      <c r="BA143" s="216"/>
      <c r="BB143" s="217"/>
      <c r="BC143" s="224"/>
      <c r="BD143" s="225"/>
      <c r="BE143" s="225"/>
      <c r="BF143" s="226"/>
      <c r="BG143" s="35"/>
      <c r="BH143" s="87">
        <v>1</v>
      </c>
      <c r="BI143" s="88">
        <v>2</v>
      </c>
      <c r="BJ143" s="87">
        <v>3</v>
      </c>
      <c r="BK143" s="89">
        <v>4</v>
      </c>
      <c r="BL143" s="14">
        <f>SUM(AM142:AM144,AQ142:AQ144,AU142:AU144,AY142:AY144)</f>
        <v>131</v>
      </c>
      <c r="BM143" s="14">
        <f>SUM(AO142:AO144,AS142:AS144,AW142:AW144,BA142:BA144)</f>
        <v>107</v>
      </c>
      <c r="BN143" s="15">
        <f>BL143-BM143</f>
        <v>24</v>
      </c>
    </row>
    <row r="144" spans="1:66" ht="9.75" customHeight="1" thickBot="1">
      <c r="A144" s="35"/>
      <c r="B144" s="108"/>
      <c r="C144" s="92" t="s">
        <v>129</v>
      </c>
      <c r="D144" s="108">
        <f>IF(R135="","",R135)</f>
      </c>
      <c r="E144" s="82">
        <f t="shared" si="28"/>
      </c>
      <c r="F144" s="102">
        <f>IF(P135="","",P135)</f>
      </c>
      <c r="G144" s="316">
        <f>IF(I141="","",I141)</f>
      </c>
      <c r="H144" s="109">
        <f>IF(R138="","",R138)</f>
        <v>17</v>
      </c>
      <c r="I144" s="82" t="str">
        <f t="shared" si="29"/>
        <v>-</v>
      </c>
      <c r="J144" s="102">
        <f>IF(P138="","",P138)</f>
        <v>21</v>
      </c>
      <c r="K144" s="245">
        <f>IF(M141="","",M141)</f>
      </c>
      <c r="L144" s="102">
        <f>IF(R141="","",R141)</f>
      </c>
      <c r="M144" s="82">
        <f t="shared" si="31"/>
      </c>
      <c r="N144" s="102">
        <f>IF(P141="","",P141)</f>
      </c>
      <c r="O144" s="245">
        <f>IF(Q141="","",Q141)</f>
      </c>
      <c r="P144" s="215"/>
      <c r="Q144" s="216"/>
      <c r="R144" s="216"/>
      <c r="S144" s="252"/>
      <c r="T144" s="81"/>
      <c r="U144" s="82">
        <f t="shared" si="24"/>
      </c>
      <c r="V144" s="86"/>
      <c r="W144" s="245"/>
      <c r="X144" s="301"/>
      <c r="Y144" s="302"/>
      <c r="Z144" s="303"/>
      <c r="AA144" s="304"/>
      <c r="AB144" s="26"/>
      <c r="AC144" s="115"/>
      <c r="AD144" s="116"/>
      <c r="AE144" s="115"/>
      <c r="AF144" s="117"/>
      <c r="AG144" s="116"/>
      <c r="AH144" s="116"/>
      <c r="AI144" s="117"/>
      <c r="AJ144" s="35"/>
      <c r="AK144" s="123"/>
      <c r="AL144" s="133"/>
      <c r="AM144" s="123">
        <f>IF(BA135="","",BA135)</f>
        <v>14</v>
      </c>
      <c r="AN144" s="125" t="str">
        <f t="shared" si="27"/>
        <v>-</v>
      </c>
      <c r="AO144" s="126">
        <f>IF(AY135="","",AY135)</f>
        <v>21</v>
      </c>
      <c r="AP144" s="201">
        <f>IF(AR141="","",AR141)</f>
      </c>
      <c r="AQ144" s="127">
        <f>IF(BA138="","",BA138)</f>
      </c>
      <c r="AR144" s="125">
        <f t="shared" si="30"/>
      </c>
      <c r="AS144" s="126">
        <f>IF(AY138="","",AY138)</f>
      </c>
      <c r="AT144" s="201">
        <f>IF(AV141="","",AV141)</f>
      </c>
      <c r="AU144" s="127">
        <f>IF(BA141="","",BA141)</f>
      </c>
      <c r="AV144" s="125">
        <f>IF(AU144="","","-")</f>
      </c>
      <c r="AW144" s="126">
        <f>IF(AY141="","",AY141)</f>
      </c>
      <c r="AX144" s="201">
        <f>IF(AZ141="","",AZ141)</f>
      </c>
      <c r="AY144" s="218"/>
      <c r="AZ144" s="219"/>
      <c r="BA144" s="219"/>
      <c r="BB144" s="220"/>
      <c r="BC144" s="234"/>
      <c r="BD144" s="235"/>
      <c r="BE144" s="236"/>
      <c r="BF144" s="237"/>
      <c r="BG144" s="35"/>
      <c r="BH144" s="128"/>
      <c r="BI144" s="129"/>
      <c r="BJ144" s="128"/>
      <c r="BK144" s="130"/>
      <c r="BL144" s="8"/>
      <c r="BM144" s="8"/>
      <c r="BN144" s="9"/>
    </row>
    <row r="145" spans="1:63" ht="9.75" customHeight="1" thickBot="1">
      <c r="A145" s="35"/>
      <c r="B145" s="119" t="s">
        <v>125</v>
      </c>
      <c r="C145" s="131" t="s">
        <v>130</v>
      </c>
      <c r="D145" s="119">
        <f>IF(V133="","",V133)</f>
        <v>22</v>
      </c>
      <c r="E145" s="118" t="str">
        <f t="shared" si="28"/>
        <v>-</v>
      </c>
      <c r="F145" s="121">
        <f>IF(T133="","",T133)</f>
        <v>24</v>
      </c>
      <c r="G145" s="315" t="str">
        <f>IF(W133="","",IF(W133="○","×",IF(W133="×","○")))</f>
        <v>×</v>
      </c>
      <c r="H145" s="120">
        <f>IF(V136="","",V136)</f>
        <v>10</v>
      </c>
      <c r="I145" s="118" t="str">
        <f t="shared" si="29"/>
        <v>-</v>
      </c>
      <c r="J145" s="121">
        <f>IF(T136="","",T136)</f>
        <v>21</v>
      </c>
      <c r="K145" s="244" t="str">
        <f>IF(W136="","",IF(W136="○","×",IF(W136="×","○")))</f>
        <v>×</v>
      </c>
      <c r="L145" s="121">
        <f>IF(V139="","",V139)</f>
        <v>13</v>
      </c>
      <c r="M145" s="118" t="str">
        <f t="shared" si="31"/>
        <v>-</v>
      </c>
      <c r="N145" s="121">
        <f>IF(T139="","",T139)</f>
        <v>21</v>
      </c>
      <c r="O145" s="244" t="str">
        <f>IF(W139="","",IF(W139="○","×",IF(W139="×","○")))</f>
        <v>×</v>
      </c>
      <c r="P145" s="120">
        <f>IF(V142="","",V142)</f>
        <v>15</v>
      </c>
      <c r="Q145" s="118" t="str">
        <f>IF(P145="","","-")</f>
        <v>-</v>
      </c>
      <c r="R145" s="121">
        <f>IF(T142="","",T142)</f>
        <v>21</v>
      </c>
      <c r="S145" s="244" t="str">
        <f>IF(W142="","",IF(W142="○","×",IF(W142="×","○")))</f>
        <v>×</v>
      </c>
      <c r="T145" s="212"/>
      <c r="U145" s="213"/>
      <c r="V145" s="213"/>
      <c r="W145" s="251"/>
      <c r="X145" s="287" t="s">
        <v>300</v>
      </c>
      <c r="Y145" s="288"/>
      <c r="Z145" s="288"/>
      <c r="AA145" s="289"/>
      <c r="AB145" s="26"/>
      <c r="AC145" s="87"/>
      <c r="AD145" s="88"/>
      <c r="AE145" s="87"/>
      <c r="AF145" s="89"/>
      <c r="AG145" s="88"/>
      <c r="AH145" s="88"/>
      <c r="AI145" s="89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26"/>
      <c r="BI145" s="26"/>
      <c r="BJ145" s="26"/>
      <c r="BK145" s="27"/>
    </row>
    <row r="146" spans="1:66" ht="9.75" customHeight="1">
      <c r="A146" s="35"/>
      <c r="B146" s="108" t="s">
        <v>126</v>
      </c>
      <c r="C146" s="80" t="s">
        <v>130</v>
      </c>
      <c r="D146" s="108">
        <f>IF(V134="","",V134)</f>
        <v>10</v>
      </c>
      <c r="E146" s="82" t="str">
        <f t="shared" si="28"/>
        <v>-</v>
      </c>
      <c r="F146" s="102">
        <f>IF(T134="","",T134)</f>
        <v>21</v>
      </c>
      <c r="G146" s="316">
        <f>IF(I137="","",I137)</f>
      </c>
      <c r="H146" s="109">
        <f>IF(V137="","",V137)</f>
        <v>8</v>
      </c>
      <c r="I146" s="82" t="str">
        <f t="shared" si="29"/>
        <v>-</v>
      </c>
      <c r="J146" s="102">
        <f>IF(T137="","",T137)</f>
        <v>21</v>
      </c>
      <c r="K146" s="245" t="str">
        <f>IF(M143="","",M143)</f>
        <v>-</v>
      </c>
      <c r="L146" s="102">
        <f>IF(V140="","",V140)</f>
        <v>22</v>
      </c>
      <c r="M146" s="82" t="str">
        <f t="shared" si="31"/>
        <v>-</v>
      </c>
      <c r="N146" s="102">
        <f>IF(T140="","",T140)</f>
        <v>20</v>
      </c>
      <c r="O146" s="245">
        <f>IF(Q143="","",Q143)</f>
      </c>
      <c r="P146" s="109">
        <f>IF(V143="","",V143)</f>
        <v>7</v>
      </c>
      <c r="Q146" s="82" t="str">
        <f>IF(P146="","","-")</f>
        <v>-</v>
      </c>
      <c r="R146" s="102">
        <f>IF(T143="","",T143)</f>
        <v>21</v>
      </c>
      <c r="S146" s="245" t="str">
        <f>IF(U143="","",U143)</f>
        <v>-</v>
      </c>
      <c r="T146" s="215"/>
      <c r="U146" s="216"/>
      <c r="V146" s="216"/>
      <c r="W146" s="252"/>
      <c r="X146" s="290"/>
      <c r="Y146" s="291"/>
      <c r="Z146" s="291"/>
      <c r="AA146" s="292"/>
      <c r="AB146" s="26"/>
      <c r="AC146" s="87">
        <f>COUNTIF(D145:W147,"○")</f>
        <v>0</v>
      </c>
      <c r="AD146" s="88">
        <f>COUNTIF(D145:W147,"×")</f>
        <v>4</v>
      </c>
      <c r="AE146" s="87"/>
      <c r="AF146" s="89"/>
      <c r="AG146" s="88">
        <f>SUM(D145:D147,H145:H147,L145:L147,P145:P147,T145:T147)</f>
        <v>121</v>
      </c>
      <c r="AH146" s="88">
        <f>SUM(F145:F147,J145:J147,N145:N147,R145:R147,V145:V147)</f>
        <v>191</v>
      </c>
      <c r="AI146" s="89">
        <f>AG146-AH146</f>
        <v>-70</v>
      </c>
      <c r="AJ146" s="35"/>
      <c r="AK146" s="297" t="s">
        <v>105</v>
      </c>
      <c r="AL146" s="298"/>
      <c r="AM146" s="285" t="str">
        <f>AK148</f>
        <v>丹昌子</v>
      </c>
      <c r="AN146" s="264"/>
      <c r="AO146" s="264"/>
      <c r="AP146" s="277"/>
      <c r="AQ146" s="263" t="str">
        <f>AK151</f>
        <v>香川優美</v>
      </c>
      <c r="AR146" s="264"/>
      <c r="AS146" s="264"/>
      <c r="AT146" s="277"/>
      <c r="AU146" s="263" t="str">
        <f>AK154</f>
        <v>黒田美代子</v>
      </c>
      <c r="AV146" s="264"/>
      <c r="AW146" s="264"/>
      <c r="AX146" s="277"/>
      <c r="AY146" s="263" t="str">
        <f>AK157</f>
        <v>左京博子</v>
      </c>
      <c r="AZ146" s="264"/>
      <c r="BA146" s="264"/>
      <c r="BB146" s="265"/>
      <c r="BC146" s="266" t="s">
        <v>49</v>
      </c>
      <c r="BD146" s="267"/>
      <c r="BE146" s="267"/>
      <c r="BF146" s="268"/>
      <c r="BG146" s="35"/>
      <c r="BH146" s="202" t="s">
        <v>261</v>
      </c>
      <c r="BI146" s="198"/>
      <c r="BJ146" s="202" t="s">
        <v>262</v>
      </c>
      <c r="BK146" s="199"/>
      <c r="BL146" s="196" t="s">
        <v>263</v>
      </c>
      <c r="BM146" s="196"/>
      <c r="BN146" s="197"/>
    </row>
    <row r="147" spans="1:66" ht="9.75" customHeight="1" thickBot="1">
      <c r="A147" s="35"/>
      <c r="B147" s="123"/>
      <c r="C147" s="124"/>
      <c r="D147" s="123">
        <f>IF(V135="","",V135)</f>
      </c>
      <c r="E147" s="125">
        <f t="shared" si="28"/>
      </c>
      <c r="F147" s="126">
        <f>IF(T135="","",T135)</f>
      </c>
      <c r="G147" s="191">
        <f>IF(I138="","",I138)</f>
      </c>
      <c r="H147" s="127">
        <f>IF(V138="","",V138)</f>
      </c>
      <c r="I147" s="125">
        <f t="shared" si="29"/>
      </c>
      <c r="J147" s="126">
        <f>IF(T138="","",T138)</f>
      </c>
      <c r="K147" s="201">
        <f>IF(M144="","",M144)</f>
      </c>
      <c r="L147" s="126">
        <f>IF(V141="","",V141)</f>
        <v>14</v>
      </c>
      <c r="M147" s="125" t="str">
        <f t="shared" si="31"/>
        <v>-</v>
      </c>
      <c r="N147" s="126">
        <f>IF(T141="","",T141)</f>
        <v>21</v>
      </c>
      <c r="O147" s="201">
        <f>IF(Q144="","",Q144)</f>
      </c>
      <c r="P147" s="127">
        <f>IF(V144="","",V144)</f>
      </c>
      <c r="Q147" s="125">
        <f>IF(P147="","","-")</f>
      </c>
      <c r="R147" s="126">
        <f>IF(T144="","",T144)</f>
      </c>
      <c r="S147" s="201">
        <f>IF(U144="","",U144)</f>
      </c>
      <c r="T147" s="218"/>
      <c r="U147" s="219"/>
      <c r="V147" s="219"/>
      <c r="W147" s="286"/>
      <c r="X147" s="293"/>
      <c r="Y147" s="294"/>
      <c r="Z147" s="295"/>
      <c r="AA147" s="296"/>
      <c r="AB147" s="26"/>
      <c r="AC147" s="115"/>
      <c r="AD147" s="116"/>
      <c r="AE147" s="115"/>
      <c r="AF147" s="117"/>
      <c r="AG147" s="116"/>
      <c r="AH147" s="116"/>
      <c r="AI147" s="117"/>
      <c r="AJ147" s="35"/>
      <c r="AK147" s="299"/>
      <c r="AL147" s="300"/>
      <c r="AM147" s="200" t="str">
        <f>AK149</f>
        <v>宮内冨子</v>
      </c>
      <c r="AN147" s="191"/>
      <c r="AO147" s="191"/>
      <c r="AP147" s="201"/>
      <c r="AQ147" s="184" t="str">
        <f>AK152</f>
        <v>吉田早希</v>
      </c>
      <c r="AR147" s="191"/>
      <c r="AS147" s="191"/>
      <c r="AT147" s="201"/>
      <c r="AU147" s="184" t="str">
        <f>AK155</f>
        <v>的場梢</v>
      </c>
      <c r="AV147" s="191"/>
      <c r="AW147" s="191"/>
      <c r="AX147" s="201"/>
      <c r="AY147" s="184" t="str">
        <f>AK158</f>
        <v>阿部幸子</v>
      </c>
      <c r="AZ147" s="191"/>
      <c r="BA147" s="191"/>
      <c r="BB147" s="192"/>
      <c r="BC147" s="193" t="s">
        <v>50</v>
      </c>
      <c r="BD147" s="194"/>
      <c r="BE147" s="194"/>
      <c r="BF147" s="195"/>
      <c r="BG147" s="35"/>
      <c r="BH147" s="76" t="s">
        <v>264</v>
      </c>
      <c r="BI147" s="77" t="s">
        <v>265</v>
      </c>
      <c r="BJ147" s="76" t="s">
        <v>266</v>
      </c>
      <c r="BK147" s="78" t="s">
        <v>267</v>
      </c>
      <c r="BL147" s="11" t="s">
        <v>266</v>
      </c>
      <c r="BM147" s="11" t="s">
        <v>267</v>
      </c>
      <c r="BN147" s="12" t="s">
        <v>268</v>
      </c>
    </row>
    <row r="148" spans="1:66" ht="9.75" customHeight="1" thickBo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26"/>
      <c r="Z148" s="26"/>
      <c r="AA148" s="26"/>
      <c r="AB148" s="26"/>
      <c r="AC148" s="35"/>
      <c r="AD148" s="26"/>
      <c r="AE148" s="26"/>
      <c r="AF148" s="35"/>
      <c r="AG148" s="35"/>
      <c r="AH148" s="35"/>
      <c r="AI148" s="35"/>
      <c r="AJ148" s="35"/>
      <c r="AK148" s="79" t="s">
        <v>203</v>
      </c>
      <c r="AL148" s="80" t="s">
        <v>339</v>
      </c>
      <c r="AM148" s="269"/>
      <c r="AN148" s="270"/>
      <c r="AO148" s="270"/>
      <c r="AP148" s="271"/>
      <c r="AQ148" s="81">
        <v>15</v>
      </c>
      <c r="AR148" s="82" t="str">
        <f>IF(AQ148="","","-")</f>
        <v>-</v>
      </c>
      <c r="AS148" s="68">
        <v>21</v>
      </c>
      <c r="AT148" s="274" t="s">
        <v>274</v>
      </c>
      <c r="AU148" s="81">
        <v>15</v>
      </c>
      <c r="AV148" s="83" t="str">
        <f aca="true" t="shared" si="32" ref="AV148:AV153">IF(AU148="","","-")</f>
        <v>-</v>
      </c>
      <c r="AW148" s="84">
        <v>21</v>
      </c>
      <c r="AX148" s="277" t="s">
        <v>274</v>
      </c>
      <c r="AY148" s="85">
        <v>21</v>
      </c>
      <c r="AZ148" s="83" t="str">
        <f aca="true" t="shared" si="33" ref="AZ148:AZ156">IF(AY148="","","-")</f>
        <v>-</v>
      </c>
      <c r="BA148" s="86">
        <v>11</v>
      </c>
      <c r="BB148" s="265" t="s">
        <v>274</v>
      </c>
      <c r="BC148" s="278" t="s">
        <v>327</v>
      </c>
      <c r="BD148" s="279"/>
      <c r="BE148" s="279"/>
      <c r="BF148" s="280"/>
      <c r="BG148" s="35"/>
      <c r="BH148" s="87"/>
      <c r="BI148" s="88"/>
      <c r="BJ148" s="87"/>
      <c r="BK148" s="89"/>
      <c r="BL148" s="14"/>
      <c r="BM148" s="14"/>
      <c r="BN148" s="15"/>
    </row>
    <row r="149" spans="1:66" ht="9.75" customHeight="1">
      <c r="A149" s="35"/>
      <c r="B149" s="297" t="s">
        <v>19</v>
      </c>
      <c r="C149" s="298"/>
      <c r="D149" s="285" t="str">
        <f>B151</f>
        <v>高須賀慎一郎</v>
      </c>
      <c r="E149" s="264"/>
      <c r="F149" s="264"/>
      <c r="G149" s="277"/>
      <c r="H149" s="263" t="str">
        <f>B154</f>
        <v>管智志</v>
      </c>
      <c r="I149" s="264"/>
      <c r="J149" s="264"/>
      <c r="K149" s="277"/>
      <c r="L149" s="263" t="str">
        <f>B157</f>
        <v>高岡幸男</v>
      </c>
      <c r="M149" s="264"/>
      <c r="N149" s="264"/>
      <c r="O149" s="277"/>
      <c r="P149" s="263" t="str">
        <f>B160</f>
        <v>三野英一</v>
      </c>
      <c r="Q149" s="264"/>
      <c r="R149" s="264"/>
      <c r="S149" s="277"/>
      <c r="T149" s="263" t="str">
        <f>B163</f>
        <v>高橋純子</v>
      </c>
      <c r="U149" s="264"/>
      <c r="V149" s="264"/>
      <c r="W149" s="277"/>
      <c r="X149" s="209" t="s">
        <v>49</v>
      </c>
      <c r="Y149" s="210"/>
      <c r="Z149" s="210"/>
      <c r="AA149" s="211"/>
      <c r="AB149" s="35"/>
      <c r="AC149" s="202" t="s">
        <v>261</v>
      </c>
      <c r="AD149" s="198"/>
      <c r="AE149" s="202" t="s">
        <v>262</v>
      </c>
      <c r="AF149" s="199"/>
      <c r="AG149" s="198" t="s">
        <v>263</v>
      </c>
      <c r="AH149" s="198"/>
      <c r="AI149" s="199"/>
      <c r="AJ149" s="35"/>
      <c r="AK149" s="79" t="s">
        <v>204</v>
      </c>
      <c r="AL149" s="80" t="s">
        <v>143</v>
      </c>
      <c r="AM149" s="272"/>
      <c r="AN149" s="216"/>
      <c r="AO149" s="216"/>
      <c r="AP149" s="252"/>
      <c r="AQ149" s="81">
        <v>21</v>
      </c>
      <c r="AR149" s="82" t="str">
        <f>IF(AQ149="","","-")</f>
        <v>-</v>
      </c>
      <c r="AS149" s="90">
        <v>19</v>
      </c>
      <c r="AT149" s="275"/>
      <c r="AU149" s="81">
        <v>21</v>
      </c>
      <c r="AV149" s="82" t="str">
        <f t="shared" si="32"/>
        <v>-</v>
      </c>
      <c r="AW149" s="86">
        <v>16</v>
      </c>
      <c r="AX149" s="245"/>
      <c r="AY149" s="81">
        <v>21</v>
      </c>
      <c r="AZ149" s="82" t="str">
        <f t="shared" si="33"/>
        <v>-</v>
      </c>
      <c r="BA149" s="86">
        <v>16</v>
      </c>
      <c r="BB149" s="257"/>
      <c r="BC149" s="224"/>
      <c r="BD149" s="225"/>
      <c r="BE149" s="225"/>
      <c r="BF149" s="226"/>
      <c r="BG149" s="35"/>
      <c r="BH149" s="87">
        <f>COUNTIF(AM148:BB150,"○")</f>
        <v>3</v>
      </c>
      <c r="BI149" s="88">
        <f>COUNTIF(AM148:BB150,"×")</f>
        <v>0</v>
      </c>
      <c r="BJ149" s="87">
        <f>(IF((AM148-AO148)&gt;0,1,0))+(IF((AM149-AO149)&gt;0,1,0))+(IF((AM150-AO150)&gt;0,1,0))+(IF((AQ148-AS148)&gt;0,1,0))+(IF((AQ149-AS149)&gt;0,1,0))+(IF((AQ150-AS150)&gt;0,1,0))+(IF((AU148-AW148)&gt;0,1,0))+(IF((AU149-AW149)&gt;0,1,0))+(IF((AU150-AW150)&gt;0,1,0))+(IF((AY148-BA148)&gt;0,1,0))+(IF((AY149-BA149)&gt;0,1,0))+(IF((AY150-BA150)&gt;0,1,0))</f>
        <v>6</v>
      </c>
      <c r="BK149" s="89">
        <f>(IF((AM148-AO148)&lt;0,1,0))+(IF((AM149-AO149)&lt;0,1,0))+(IF((AM150-AO150)&lt;0,1,0))+(IF((AQ148-AS148)&lt;0,1,0))+(IF((AQ149-AS149)&lt;0,1,0))+(IF((AQ150-AS150)&lt;0,1,0))+(IF((AU148-AW148)&lt;0,1,0))+(IF((AU149-AW149)&lt;0,1,0))+(IF((AU150-AW150)&lt;0,1,0))+(IF((AY148-BA148)&lt;0,1,0))+(IF((AY149-BA149)&lt;0,1,0))+(IF((AY150-BA150)&lt;0,1,0))</f>
        <v>2</v>
      </c>
      <c r="BL149" s="14">
        <f>SUM(AM148:AM150,AQ148:AQ150,AU148:AU150,AY148:AY150)</f>
        <v>156</v>
      </c>
      <c r="BM149" s="14">
        <f>SUM(AO148:AO150,AS148:AS150,AW148:AW150,BA148:BA150)</f>
        <v>133</v>
      </c>
      <c r="BN149" s="15">
        <f>BL149-BM149</f>
        <v>23</v>
      </c>
    </row>
    <row r="150" spans="1:66" ht="9.75" customHeight="1" thickBot="1">
      <c r="A150" s="35"/>
      <c r="B150" s="299"/>
      <c r="C150" s="300"/>
      <c r="D150" s="200" t="str">
        <f>B152</f>
        <v>武内一樹</v>
      </c>
      <c r="E150" s="191"/>
      <c r="F150" s="191"/>
      <c r="G150" s="201"/>
      <c r="H150" s="184" t="str">
        <f>B155</f>
        <v>唐津桂宏</v>
      </c>
      <c r="I150" s="191"/>
      <c r="J150" s="191"/>
      <c r="K150" s="201"/>
      <c r="L150" s="184" t="str">
        <f>B158</f>
        <v>湯上正章</v>
      </c>
      <c r="M150" s="191"/>
      <c r="N150" s="191"/>
      <c r="O150" s="201"/>
      <c r="P150" s="184" t="str">
        <f>B161</f>
        <v>宮崎政行</v>
      </c>
      <c r="Q150" s="191"/>
      <c r="R150" s="191"/>
      <c r="S150" s="201"/>
      <c r="T150" s="184" t="str">
        <f>B164</f>
        <v>薦田あかね</v>
      </c>
      <c r="U150" s="191"/>
      <c r="V150" s="191"/>
      <c r="W150" s="201"/>
      <c r="X150" s="312" t="s">
        <v>50</v>
      </c>
      <c r="Y150" s="313"/>
      <c r="Z150" s="313"/>
      <c r="AA150" s="314"/>
      <c r="AB150" s="35"/>
      <c r="AC150" s="76" t="s">
        <v>264</v>
      </c>
      <c r="AD150" s="77" t="s">
        <v>265</v>
      </c>
      <c r="AE150" s="76" t="s">
        <v>266</v>
      </c>
      <c r="AF150" s="78" t="s">
        <v>267</v>
      </c>
      <c r="AG150" s="77" t="s">
        <v>266</v>
      </c>
      <c r="AH150" s="77" t="s">
        <v>267</v>
      </c>
      <c r="AI150" s="78" t="s">
        <v>268</v>
      </c>
      <c r="AJ150" s="35"/>
      <c r="AK150" s="91"/>
      <c r="AL150" s="92" t="s">
        <v>41</v>
      </c>
      <c r="AM150" s="273"/>
      <c r="AN150" s="254"/>
      <c r="AO150" s="254"/>
      <c r="AP150" s="255"/>
      <c r="AQ150" s="93">
        <v>21</v>
      </c>
      <c r="AR150" s="82" t="str">
        <f>IF(AQ150="","","-")</f>
        <v>-</v>
      </c>
      <c r="AS150" s="94">
        <v>16</v>
      </c>
      <c r="AT150" s="276"/>
      <c r="AU150" s="95">
        <v>21</v>
      </c>
      <c r="AV150" s="96" t="str">
        <f t="shared" si="32"/>
        <v>-</v>
      </c>
      <c r="AW150" s="94">
        <v>13</v>
      </c>
      <c r="AX150" s="250"/>
      <c r="AY150" s="95"/>
      <c r="AZ150" s="96">
        <f t="shared" si="33"/>
      </c>
      <c r="BA150" s="94"/>
      <c r="BB150" s="258"/>
      <c r="BC150" s="259"/>
      <c r="BD150" s="260"/>
      <c r="BE150" s="261"/>
      <c r="BF150" s="262"/>
      <c r="BG150" s="35"/>
      <c r="BH150" s="87"/>
      <c r="BI150" s="88"/>
      <c r="BJ150" s="87"/>
      <c r="BK150" s="89"/>
      <c r="BL150" s="14"/>
      <c r="BM150" s="14"/>
      <c r="BN150" s="15"/>
    </row>
    <row r="151" spans="1:66" ht="9.75" customHeight="1">
      <c r="A151" s="35"/>
      <c r="B151" s="79" t="s">
        <v>131</v>
      </c>
      <c r="C151" s="80" t="s">
        <v>321</v>
      </c>
      <c r="D151" s="269"/>
      <c r="E151" s="270"/>
      <c r="F151" s="270"/>
      <c r="G151" s="271"/>
      <c r="H151" s="81">
        <v>21</v>
      </c>
      <c r="I151" s="82" t="str">
        <f>IF(H151="","","-")</f>
        <v>-</v>
      </c>
      <c r="J151" s="68">
        <v>9</v>
      </c>
      <c r="K151" s="274" t="s">
        <v>274</v>
      </c>
      <c r="L151" s="81">
        <v>24</v>
      </c>
      <c r="M151" s="83" t="str">
        <f aca="true" t="shared" si="34" ref="M151:M156">IF(L151="","","-")</f>
        <v>-</v>
      </c>
      <c r="N151" s="84">
        <v>22</v>
      </c>
      <c r="O151" s="277" t="s">
        <v>274</v>
      </c>
      <c r="P151" s="81">
        <v>21</v>
      </c>
      <c r="Q151" s="83" t="str">
        <f aca="true" t="shared" si="35" ref="Q151:Q159">IF(P151="","","-")</f>
        <v>-</v>
      </c>
      <c r="R151" s="84">
        <v>7</v>
      </c>
      <c r="S151" s="277" t="s">
        <v>274</v>
      </c>
      <c r="T151" s="81">
        <v>21</v>
      </c>
      <c r="U151" s="83" t="str">
        <f aca="true" t="shared" si="36" ref="U151:U162">IF(T151="","","-")</f>
        <v>-</v>
      </c>
      <c r="V151" s="84">
        <v>9</v>
      </c>
      <c r="W151" s="277" t="s">
        <v>283</v>
      </c>
      <c r="X151" s="309" t="s">
        <v>286</v>
      </c>
      <c r="Y151" s="310"/>
      <c r="Z151" s="310"/>
      <c r="AA151" s="311"/>
      <c r="AB151" s="35"/>
      <c r="AC151" s="87"/>
      <c r="AD151" s="88"/>
      <c r="AE151" s="87"/>
      <c r="AF151" s="89"/>
      <c r="AG151" s="88"/>
      <c r="AH151" s="88"/>
      <c r="AI151" s="89"/>
      <c r="AJ151" s="35"/>
      <c r="AK151" s="79" t="s">
        <v>205</v>
      </c>
      <c r="AL151" s="100" t="s">
        <v>128</v>
      </c>
      <c r="AM151" s="101">
        <f>IF(AS148="","",AS148)</f>
        <v>21</v>
      </c>
      <c r="AN151" s="82" t="str">
        <f>IF(AM151="","","-")</f>
        <v>-</v>
      </c>
      <c r="AO151" s="102">
        <f>IF(AQ148="","",AQ148)</f>
        <v>15</v>
      </c>
      <c r="AP151" s="244" t="str">
        <f>IF(AT148="","",IF(AT148="○","×",IF(AT148="×","○")))</f>
        <v>×</v>
      </c>
      <c r="AQ151" s="212"/>
      <c r="AR151" s="213"/>
      <c r="AS151" s="213"/>
      <c r="AT151" s="251"/>
      <c r="AU151" s="103">
        <v>21</v>
      </c>
      <c r="AV151" s="82" t="str">
        <f t="shared" si="32"/>
        <v>-</v>
      </c>
      <c r="AW151" s="86">
        <v>12</v>
      </c>
      <c r="AX151" s="245" t="s">
        <v>274</v>
      </c>
      <c r="AY151" s="104">
        <v>21</v>
      </c>
      <c r="AZ151" s="82" t="str">
        <f t="shared" si="33"/>
        <v>-</v>
      </c>
      <c r="BA151" s="86">
        <v>11</v>
      </c>
      <c r="BB151" s="256" t="s">
        <v>274</v>
      </c>
      <c r="BC151" s="221" t="s">
        <v>328</v>
      </c>
      <c r="BD151" s="222"/>
      <c r="BE151" s="222"/>
      <c r="BF151" s="223"/>
      <c r="BG151" s="35"/>
      <c r="BH151" s="105"/>
      <c r="BI151" s="106"/>
      <c r="BJ151" s="105"/>
      <c r="BK151" s="107"/>
      <c r="BL151" s="17"/>
      <c r="BM151" s="17"/>
      <c r="BN151" s="18"/>
    </row>
    <row r="152" spans="1:66" ht="9.75" customHeight="1">
      <c r="A152" s="35"/>
      <c r="B152" s="79" t="s">
        <v>132</v>
      </c>
      <c r="C152" s="80" t="s">
        <v>323</v>
      </c>
      <c r="D152" s="272"/>
      <c r="E152" s="216"/>
      <c r="F152" s="216"/>
      <c r="G152" s="252"/>
      <c r="H152" s="81">
        <v>15</v>
      </c>
      <c r="I152" s="82" t="str">
        <f>IF(H152="","","-")</f>
        <v>-</v>
      </c>
      <c r="J152" s="90">
        <v>21</v>
      </c>
      <c r="K152" s="275"/>
      <c r="L152" s="81">
        <v>13</v>
      </c>
      <c r="M152" s="82" t="str">
        <f t="shared" si="34"/>
        <v>-</v>
      </c>
      <c r="N152" s="86">
        <v>21</v>
      </c>
      <c r="O152" s="245"/>
      <c r="P152" s="81">
        <v>21</v>
      </c>
      <c r="Q152" s="82" t="str">
        <f t="shared" si="35"/>
        <v>-</v>
      </c>
      <c r="R152" s="86">
        <v>14</v>
      </c>
      <c r="S152" s="245"/>
      <c r="T152" s="81">
        <v>22</v>
      </c>
      <c r="U152" s="82" t="str">
        <f t="shared" si="36"/>
        <v>-</v>
      </c>
      <c r="V152" s="86">
        <v>20</v>
      </c>
      <c r="W152" s="245"/>
      <c r="X152" s="290"/>
      <c r="Y152" s="291"/>
      <c r="Z152" s="291"/>
      <c r="AA152" s="292"/>
      <c r="AB152" s="35"/>
      <c r="AC152" s="87">
        <f>COUNTIF(D151:W153,"○")</f>
        <v>4</v>
      </c>
      <c r="AD152" s="88">
        <f>COUNTIF(D151:W153,"×")</f>
        <v>0</v>
      </c>
      <c r="AE152" s="87">
        <f>(IF((D151-F151)&gt;0,1,0))+(IF((D152-F152)&gt;0,1,0))+(IF((D153-F153)&gt;0,1,0))+(IF((H151-J151)&gt;0,1,0))+(IF((H152-J152)&gt;0,1,0))+(IF((H153-J153)&gt;0,1,0))+(IF((L151-N151)&gt;0,1,0))+(IF((L152-N152)&gt;0,1,0))+(IF((L153-N153)&gt;0,1,0))+(IF((P151-R151)&gt;0,1,0))+(IF((P152-R152)&gt;0,1,0))+(IF((P153-R153)&gt;0,1,0))+(IF((T151-V151)&gt;0,1,0))+(IF((T152-V152)&gt;0,1,0))+(IF((T153-V153)&gt;0,1,0))</f>
        <v>8</v>
      </c>
      <c r="AF152" s="89">
        <f>(IF((D151-F151)&lt;0,1,0))+(IF((D152-F152)&lt;0,1,0))+(IF((D153-F153)&lt;0,1,0))+(IF((H151-J151)&lt;0,1,0))+(IF((H152-J152)&lt;0,1,0))+(IF((H153-J153)&lt;0,1,0))+(IF((L151-N151)&lt;0,1,0))+(IF((L152-N152)&lt;0,1,0))+(IF((L153-N153)&lt;0,1,0))+(IF((P151-R151)&lt;0,1,0))+(IF((P152-R152)&lt;0,1,0))+(IF((P153-R153)&lt;0,1,0))+(IF((T151-V151)&lt;0,1,0))+(IF((T152-V152)&lt;0,1,0))+(IF((T153-V153)&lt;0,1,0))</f>
        <v>2</v>
      </c>
      <c r="AG152" s="88">
        <f>SUM(D151:D153,H151:H153,L151:L153,P151:P153,T151:T153)</f>
        <v>200</v>
      </c>
      <c r="AH152" s="88">
        <f>SUM(F151:F153,J151:J153,N151:N153,R151:R153,V151:V153)</f>
        <v>161</v>
      </c>
      <c r="AI152" s="89">
        <f>AG152-AH152</f>
        <v>39</v>
      </c>
      <c r="AJ152" s="35"/>
      <c r="AK152" s="79" t="s">
        <v>206</v>
      </c>
      <c r="AL152" s="80" t="s">
        <v>128</v>
      </c>
      <c r="AM152" s="108">
        <f>IF(AS149="","",AS149)</f>
        <v>19</v>
      </c>
      <c r="AN152" s="82" t="str">
        <f>IF(AM152="","","-")</f>
        <v>-</v>
      </c>
      <c r="AO152" s="102">
        <f>IF(AQ149="","",AQ149)</f>
        <v>21</v>
      </c>
      <c r="AP152" s="245" t="str">
        <f>IF(AR149="","",AR149)</f>
        <v>-</v>
      </c>
      <c r="AQ152" s="215"/>
      <c r="AR152" s="216"/>
      <c r="AS152" s="216"/>
      <c r="AT152" s="252"/>
      <c r="AU152" s="103">
        <v>11</v>
      </c>
      <c r="AV152" s="82" t="str">
        <f t="shared" si="32"/>
        <v>-</v>
      </c>
      <c r="AW152" s="86">
        <v>21</v>
      </c>
      <c r="AX152" s="245"/>
      <c r="AY152" s="109">
        <v>21</v>
      </c>
      <c r="AZ152" s="82" t="str">
        <f t="shared" si="33"/>
        <v>-</v>
      </c>
      <c r="BA152" s="68">
        <v>11</v>
      </c>
      <c r="BB152" s="257"/>
      <c r="BC152" s="224"/>
      <c r="BD152" s="225"/>
      <c r="BE152" s="225"/>
      <c r="BF152" s="226"/>
      <c r="BG152" s="35"/>
      <c r="BH152" s="87">
        <f>COUNTIF(AM151:BB153,"○")</f>
        <v>2</v>
      </c>
      <c r="BI152" s="88">
        <f>COUNTIF(AM151:BB153,"×")</f>
        <v>1</v>
      </c>
      <c r="BJ152" s="87"/>
      <c r="BK152" s="89"/>
      <c r="BL152" s="14">
        <f>SUM(AM151:AM153,AQ151:AQ153,AU151:AU153,AY151:AY153)</f>
        <v>151</v>
      </c>
      <c r="BM152" s="14">
        <f>SUM(AO151:AO153,AS151:AS153,AW151:AW153,BA151:BA153)</f>
        <v>129</v>
      </c>
      <c r="BN152" s="15">
        <f>BL152-BM152</f>
        <v>22</v>
      </c>
    </row>
    <row r="153" spans="1:66" ht="9.75" customHeight="1">
      <c r="A153" s="35"/>
      <c r="B153" s="91"/>
      <c r="C153" s="92"/>
      <c r="D153" s="273"/>
      <c r="E153" s="254"/>
      <c r="F153" s="254"/>
      <c r="G153" s="255"/>
      <c r="H153" s="93">
        <v>21</v>
      </c>
      <c r="I153" s="82" t="str">
        <f>IF(H153="","","-")</f>
        <v>-</v>
      </c>
      <c r="J153" s="94">
        <v>19</v>
      </c>
      <c r="K153" s="276"/>
      <c r="L153" s="95">
        <v>21</v>
      </c>
      <c r="M153" s="96" t="str">
        <f t="shared" si="34"/>
        <v>-</v>
      </c>
      <c r="N153" s="94">
        <v>19</v>
      </c>
      <c r="O153" s="250"/>
      <c r="P153" s="81"/>
      <c r="Q153" s="82">
        <f t="shared" si="35"/>
      </c>
      <c r="R153" s="86"/>
      <c r="S153" s="245"/>
      <c r="T153" s="81"/>
      <c r="U153" s="82">
        <f t="shared" si="36"/>
      </c>
      <c r="V153" s="86"/>
      <c r="W153" s="245"/>
      <c r="X153" s="305"/>
      <c r="Y153" s="306"/>
      <c r="Z153" s="307"/>
      <c r="AA153" s="308"/>
      <c r="AB153" s="35"/>
      <c r="AC153" s="87"/>
      <c r="AD153" s="88"/>
      <c r="AE153" s="87"/>
      <c r="AF153" s="89"/>
      <c r="AG153" s="88"/>
      <c r="AH153" s="88"/>
      <c r="AI153" s="89"/>
      <c r="AJ153" s="35"/>
      <c r="AK153" s="91"/>
      <c r="AL153" s="110" t="s">
        <v>129</v>
      </c>
      <c r="AM153" s="91">
        <f>IF(AS150="","",AS150)</f>
        <v>16</v>
      </c>
      <c r="AN153" s="82" t="str">
        <f aca="true" t="shared" si="37" ref="AN153:AN159">IF(AM153="","","-")</f>
        <v>-</v>
      </c>
      <c r="AO153" s="111">
        <f>IF(AQ150="","",AQ150)</f>
        <v>21</v>
      </c>
      <c r="AP153" s="250" t="str">
        <f>IF(AR150="","",AR150)</f>
        <v>-</v>
      </c>
      <c r="AQ153" s="253"/>
      <c r="AR153" s="254"/>
      <c r="AS153" s="254"/>
      <c r="AT153" s="255"/>
      <c r="AU153" s="112">
        <v>21</v>
      </c>
      <c r="AV153" s="82" t="str">
        <f t="shared" si="32"/>
        <v>-</v>
      </c>
      <c r="AW153" s="113">
        <v>17</v>
      </c>
      <c r="AX153" s="250"/>
      <c r="AY153" s="114"/>
      <c r="AZ153" s="96">
        <f t="shared" si="33"/>
      </c>
      <c r="BA153" s="111"/>
      <c r="BB153" s="258"/>
      <c r="BC153" s="246"/>
      <c r="BD153" s="247"/>
      <c r="BE153" s="248"/>
      <c r="BF153" s="249"/>
      <c r="BG153" s="35"/>
      <c r="BH153" s="115"/>
      <c r="BI153" s="116"/>
      <c r="BJ153" s="115"/>
      <c r="BK153" s="117"/>
      <c r="BL153" s="3"/>
      <c r="BM153" s="3"/>
      <c r="BN153" s="4"/>
    </row>
    <row r="154" spans="1:66" ht="9.75" customHeight="1">
      <c r="A154" s="35"/>
      <c r="B154" s="79" t="s">
        <v>133</v>
      </c>
      <c r="C154" s="100" t="s">
        <v>92</v>
      </c>
      <c r="D154" s="101">
        <f>IF(J151="","",J151)</f>
        <v>9</v>
      </c>
      <c r="E154" s="82" t="str">
        <f>IF(D154="","","-")</f>
        <v>-</v>
      </c>
      <c r="F154" s="102">
        <f>IF(H151="","",H151)</f>
        <v>21</v>
      </c>
      <c r="G154" s="244" t="str">
        <f>IF(K151="","",IF(K151="○","×",IF(K151="×","○")))</f>
        <v>×</v>
      </c>
      <c r="H154" s="212"/>
      <c r="I154" s="213"/>
      <c r="J154" s="213"/>
      <c r="K154" s="251"/>
      <c r="L154" s="103">
        <v>16</v>
      </c>
      <c r="M154" s="82" t="str">
        <f t="shared" si="34"/>
        <v>-</v>
      </c>
      <c r="N154" s="86">
        <v>21</v>
      </c>
      <c r="O154" s="245" t="s">
        <v>282</v>
      </c>
      <c r="P154" s="134">
        <v>21</v>
      </c>
      <c r="Q154" s="118" t="str">
        <f t="shared" si="35"/>
        <v>-</v>
      </c>
      <c r="R154" s="135">
        <v>8</v>
      </c>
      <c r="S154" s="244" t="s">
        <v>274</v>
      </c>
      <c r="T154" s="134">
        <v>21</v>
      </c>
      <c r="U154" s="118" t="str">
        <f t="shared" si="36"/>
        <v>-</v>
      </c>
      <c r="V154" s="135">
        <v>12</v>
      </c>
      <c r="W154" s="244" t="s">
        <v>274</v>
      </c>
      <c r="X154" s="287" t="s">
        <v>288</v>
      </c>
      <c r="Y154" s="288"/>
      <c r="Z154" s="288"/>
      <c r="AA154" s="289"/>
      <c r="AB154" s="35"/>
      <c r="AC154" s="105"/>
      <c r="AD154" s="106"/>
      <c r="AE154" s="105"/>
      <c r="AF154" s="107"/>
      <c r="AG154" s="106"/>
      <c r="AH154" s="106"/>
      <c r="AI154" s="107"/>
      <c r="AJ154" s="35"/>
      <c r="AK154" s="108" t="s">
        <v>207</v>
      </c>
      <c r="AL154" s="100" t="s">
        <v>218</v>
      </c>
      <c r="AM154" s="108">
        <f>IF(AW148="","",AW148)</f>
        <v>21</v>
      </c>
      <c r="AN154" s="118" t="str">
        <f t="shared" si="37"/>
        <v>-</v>
      </c>
      <c r="AO154" s="102">
        <f>IF(AU148="","",AU148)</f>
        <v>15</v>
      </c>
      <c r="AP154" s="244" t="str">
        <f>IF(AX148="","",IF(AX148="○","×",IF(AX148="×","○")))</f>
        <v>×</v>
      </c>
      <c r="AQ154" s="109">
        <f>IF(AW151="","",AW151)</f>
        <v>12</v>
      </c>
      <c r="AR154" s="82" t="str">
        <f aca="true" t="shared" si="38" ref="AR154:AR159">IF(AQ154="","","-")</f>
        <v>-</v>
      </c>
      <c r="AS154" s="102">
        <f>IF(AU151="","",AU151)</f>
        <v>21</v>
      </c>
      <c r="AT154" s="244" t="str">
        <f>IF(AX151="","",IF(AX151="○","×",IF(AX151="×","○")))</f>
        <v>×</v>
      </c>
      <c r="AU154" s="212"/>
      <c r="AV154" s="213"/>
      <c r="AW154" s="213"/>
      <c r="AX154" s="251"/>
      <c r="AY154" s="103">
        <v>21</v>
      </c>
      <c r="AZ154" s="82" t="str">
        <f t="shared" si="33"/>
        <v>-</v>
      </c>
      <c r="BA154" s="86">
        <v>18</v>
      </c>
      <c r="BB154" s="256" t="s">
        <v>274</v>
      </c>
      <c r="BC154" s="224" t="s">
        <v>288</v>
      </c>
      <c r="BD154" s="225"/>
      <c r="BE154" s="225"/>
      <c r="BF154" s="226"/>
      <c r="BG154" s="35"/>
      <c r="BH154" s="87"/>
      <c r="BI154" s="88"/>
      <c r="BJ154" s="87"/>
      <c r="BK154" s="89"/>
      <c r="BL154" s="14"/>
      <c r="BM154" s="14"/>
      <c r="BN154" s="15"/>
    </row>
    <row r="155" spans="1:66" ht="9.75" customHeight="1">
      <c r="A155" s="35"/>
      <c r="B155" s="79" t="s">
        <v>134</v>
      </c>
      <c r="C155" s="80" t="s">
        <v>92</v>
      </c>
      <c r="D155" s="108">
        <f>IF(J152="","",J152)</f>
        <v>21</v>
      </c>
      <c r="E155" s="82" t="str">
        <f>IF(D155="","","-")</f>
        <v>-</v>
      </c>
      <c r="F155" s="102">
        <f>IF(H152="","",H152)</f>
        <v>15</v>
      </c>
      <c r="G155" s="245" t="str">
        <f>IF(I152="","",I152)</f>
        <v>-</v>
      </c>
      <c r="H155" s="215"/>
      <c r="I155" s="216"/>
      <c r="J155" s="216"/>
      <c r="K155" s="252"/>
      <c r="L155" s="103">
        <v>21</v>
      </c>
      <c r="M155" s="82" t="str">
        <f t="shared" si="34"/>
        <v>-</v>
      </c>
      <c r="N155" s="86">
        <v>14</v>
      </c>
      <c r="O155" s="245"/>
      <c r="P155" s="81">
        <v>27</v>
      </c>
      <c r="Q155" s="82" t="str">
        <f t="shared" si="35"/>
        <v>-</v>
      </c>
      <c r="R155" s="86">
        <v>25</v>
      </c>
      <c r="S155" s="245"/>
      <c r="T155" s="81">
        <v>21</v>
      </c>
      <c r="U155" s="82" t="str">
        <f t="shared" si="36"/>
        <v>-</v>
      </c>
      <c r="V155" s="86">
        <v>19</v>
      </c>
      <c r="W155" s="245"/>
      <c r="X155" s="290"/>
      <c r="Y155" s="291"/>
      <c r="Z155" s="291"/>
      <c r="AA155" s="292"/>
      <c r="AB155" s="35"/>
      <c r="AC155" s="87">
        <f>COUNTIF(D154:W156,"○")</f>
        <v>2</v>
      </c>
      <c r="AD155" s="88">
        <f>COUNTIF(D154:W156,"×")</f>
        <v>2</v>
      </c>
      <c r="AE155" s="87"/>
      <c r="AF155" s="89"/>
      <c r="AG155" s="88">
        <f>SUM(D154:D156,H154:H156,L154:L156,P154:P156,T154:T156)</f>
        <v>196</v>
      </c>
      <c r="AH155" s="88">
        <f>SUM(F154:F156,J154:J156,N154:N156,R154:R156,V154:V156)</f>
        <v>178</v>
      </c>
      <c r="AI155" s="89">
        <f>AG155-AH155</f>
        <v>18</v>
      </c>
      <c r="AJ155" s="35"/>
      <c r="AK155" s="108" t="s">
        <v>208</v>
      </c>
      <c r="AL155" s="80" t="s">
        <v>219</v>
      </c>
      <c r="AM155" s="108">
        <f>IF(AW149="","",AW149)</f>
        <v>16</v>
      </c>
      <c r="AN155" s="82" t="str">
        <f t="shared" si="37"/>
        <v>-</v>
      </c>
      <c r="AO155" s="102">
        <f>IF(AU149="","",AU149)</f>
        <v>21</v>
      </c>
      <c r="AP155" s="245">
        <f>IF(AR152="","",AR152)</f>
      </c>
      <c r="AQ155" s="109">
        <f>IF(AW152="","",AW152)</f>
        <v>21</v>
      </c>
      <c r="AR155" s="82" t="str">
        <f t="shared" si="38"/>
        <v>-</v>
      </c>
      <c r="AS155" s="102">
        <f>IF(AU152="","",AU152)</f>
        <v>11</v>
      </c>
      <c r="AT155" s="245" t="str">
        <f>IF(AV152="","",AV152)</f>
        <v>-</v>
      </c>
      <c r="AU155" s="215"/>
      <c r="AV155" s="216"/>
      <c r="AW155" s="216"/>
      <c r="AX155" s="252"/>
      <c r="AY155" s="103">
        <v>21</v>
      </c>
      <c r="AZ155" s="82" t="str">
        <f t="shared" si="33"/>
        <v>-</v>
      </c>
      <c r="BA155" s="68">
        <v>13</v>
      </c>
      <c r="BB155" s="257"/>
      <c r="BC155" s="224"/>
      <c r="BD155" s="225"/>
      <c r="BE155" s="225"/>
      <c r="BF155" s="226"/>
      <c r="BG155" s="35"/>
      <c r="BH155" s="87">
        <f>COUNTIF(AM154:BB156,"○")</f>
        <v>1</v>
      </c>
      <c r="BI155" s="88">
        <f>COUNTIF(AM154:BB156,"×")</f>
        <v>2</v>
      </c>
      <c r="BJ155" s="87"/>
      <c r="BK155" s="89"/>
      <c r="BL155" s="14">
        <f>SUM(AM154:AM156,AQ154:AQ156,AU154:AU156,AY154:AY156)</f>
        <v>142</v>
      </c>
      <c r="BM155" s="14">
        <f>SUM(AO154:AO156,AS154:AS156,AW154:AW156,BA154:BA156)</f>
        <v>141</v>
      </c>
      <c r="BN155" s="15">
        <f>BL155-BM155</f>
        <v>1</v>
      </c>
    </row>
    <row r="156" spans="1:66" ht="9.75" customHeight="1">
      <c r="A156" s="35"/>
      <c r="B156" s="91"/>
      <c r="C156" s="110"/>
      <c r="D156" s="91">
        <f>IF(J153="","",J153)</f>
        <v>19</v>
      </c>
      <c r="E156" s="82" t="str">
        <f>IF(D156="","","-")</f>
        <v>-</v>
      </c>
      <c r="F156" s="111">
        <f>IF(H153="","",H153)</f>
        <v>21</v>
      </c>
      <c r="G156" s="250" t="str">
        <f>IF(I153="","",I153)</f>
        <v>-</v>
      </c>
      <c r="H156" s="253"/>
      <c r="I156" s="254"/>
      <c r="J156" s="254"/>
      <c r="K156" s="255"/>
      <c r="L156" s="112">
        <v>20</v>
      </c>
      <c r="M156" s="82" t="str">
        <f t="shared" si="34"/>
        <v>-</v>
      </c>
      <c r="N156" s="113">
        <v>22</v>
      </c>
      <c r="O156" s="250"/>
      <c r="P156" s="95"/>
      <c r="Q156" s="96">
        <f t="shared" si="35"/>
      </c>
      <c r="R156" s="94"/>
      <c r="S156" s="250"/>
      <c r="T156" s="95"/>
      <c r="U156" s="96">
        <f t="shared" si="36"/>
      </c>
      <c r="V156" s="94"/>
      <c r="W156" s="250"/>
      <c r="X156" s="301"/>
      <c r="Y156" s="302"/>
      <c r="Z156" s="303"/>
      <c r="AA156" s="304"/>
      <c r="AB156" s="35"/>
      <c r="AC156" s="115"/>
      <c r="AD156" s="116"/>
      <c r="AE156" s="115"/>
      <c r="AF156" s="117"/>
      <c r="AG156" s="116"/>
      <c r="AH156" s="116"/>
      <c r="AI156" s="117"/>
      <c r="AJ156" s="35"/>
      <c r="AK156" s="91"/>
      <c r="AL156" s="92" t="s">
        <v>10</v>
      </c>
      <c r="AM156" s="91">
        <f>IF(AW150="","",AW150)</f>
        <v>13</v>
      </c>
      <c r="AN156" s="96" t="str">
        <f t="shared" si="37"/>
        <v>-</v>
      </c>
      <c r="AO156" s="113">
        <f>IF(AU150="","",AU150)</f>
        <v>21</v>
      </c>
      <c r="AP156" s="250">
        <f>IF(AR153="","",AR153)</f>
      </c>
      <c r="AQ156" s="112">
        <f>IF(AW153="","",AW153)</f>
        <v>17</v>
      </c>
      <c r="AR156" s="82" t="str">
        <f t="shared" si="38"/>
        <v>-</v>
      </c>
      <c r="AS156" s="113">
        <f>IF(AU153="","",AU153)</f>
        <v>21</v>
      </c>
      <c r="AT156" s="250" t="str">
        <f>IF(AV153="","",AV153)</f>
        <v>-</v>
      </c>
      <c r="AU156" s="253"/>
      <c r="AV156" s="254"/>
      <c r="AW156" s="254"/>
      <c r="AX156" s="255"/>
      <c r="AY156" s="112"/>
      <c r="AZ156" s="82">
        <f t="shared" si="33"/>
      </c>
      <c r="BA156" s="113"/>
      <c r="BB156" s="258"/>
      <c r="BC156" s="259"/>
      <c r="BD156" s="260"/>
      <c r="BE156" s="261"/>
      <c r="BF156" s="262"/>
      <c r="BG156" s="35"/>
      <c r="BH156" s="87"/>
      <c r="BI156" s="88"/>
      <c r="BJ156" s="87"/>
      <c r="BK156" s="89"/>
      <c r="BL156" s="14"/>
      <c r="BM156" s="14"/>
      <c r="BN156" s="15"/>
    </row>
    <row r="157" spans="1:66" ht="9.75" customHeight="1">
      <c r="A157" s="35"/>
      <c r="B157" s="108" t="s">
        <v>135</v>
      </c>
      <c r="C157" s="80" t="s">
        <v>116</v>
      </c>
      <c r="D157" s="108">
        <f>IF(N151="","",N151)</f>
        <v>22</v>
      </c>
      <c r="E157" s="118" t="str">
        <f aca="true" t="shared" si="39" ref="E157:E165">IF(D157="","","-")</f>
        <v>-</v>
      </c>
      <c r="F157" s="102">
        <f>IF(L151="","",L151)</f>
        <v>24</v>
      </c>
      <c r="G157" s="244" t="str">
        <f>IF(O151="","",IF(O151="○","×",IF(O151="×","○")))</f>
        <v>×</v>
      </c>
      <c r="H157" s="109">
        <f>IF(N154="","",N154)</f>
        <v>21</v>
      </c>
      <c r="I157" s="82" t="str">
        <f aca="true" t="shared" si="40" ref="I157:I165">IF(H157="","","-")</f>
        <v>-</v>
      </c>
      <c r="J157" s="102">
        <f>IF(L154="","",L154)</f>
        <v>16</v>
      </c>
      <c r="K157" s="244" t="str">
        <f>IF(O154="","",IF(O154="○","×",IF(O154="×","○")))</f>
        <v>○</v>
      </c>
      <c r="L157" s="212"/>
      <c r="M157" s="213"/>
      <c r="N157" s="213"/>
      <c r="O157" s="251"/>
      <c r="P157" s="81">
        <v>21</v>
      </c>
      <c r="Q157" s="82" t="str">
        <f t="shared" si="35"/>
        <v>-</v>
      </c>
      <c r="R157" s="86">
        <v>7</v>
      </c>
      <c r="S157" s="245" t="s">
        <v>274</v>
      </c>
      <c r="T157" s="81">
        <v>21</v>
      </c>
      <c r="U157" s="82" t="str">
        <f t="shared" si="36"/>
        <v>-</v>
      </c>
      <c r="V157" s="86">
        <v>11</v>
      </c>
      <c r="W157" s="245" t="s">
        <v>274</v>
      </c>
      <c r="X157" s="290" t="s">
        <v>285</v>
      </c>
      <c r="Y157" s="291"/>
      <c r="Z157" s="291"/>
      <c r="AA157" s="292"/>
      <c r="AB157" s="35"/>
      <c r="AC157" s="87"/>
      <c r="AD157" s="88"/>
      <c r="AE157" s="87"/>
      <c r="AF157" s="89"/>
      <c r="AG157" s="88"/>
      <c r="AH157" s="88"/>
      <c r="AI157" s="89"/>
      <c r="AJ157" s="35"/>
      <c r="AK157" s="119" t="s">
        <v>209</v>
      </c>
      <c r="AL157" s="131" t="s">
        <v>220</v>
      </c>
      <c r="AM157" s="108">
        <f>IF(BA148="","",BA148)</f>
        <v>11</v>
      </c>
      <c r="AN157" s="82" t="str">
        <f t="shared" si="37"/>
        <v>-</v>
      </c>
      <c r="AO157" s="102">
        <f>IF(AY148="","",AY148)</f>
        <v>21</v>
      </c>
      <c r="AP157" s="244" t="str">
        <f>IF(BB148="","",IF(BB148="○","×",IF(BB148="×","○")))</f>
        <v>×</v>
      </c>
      <c r="AQ157" s="109">
        <f>IF(BA151="","",BA151)</f>
        <v>11</v>
      </c>
      <c r="AR157" s="118" t="str">
        <f t="shared" si="38"/>
        <v>-</v>
      </c>
      <c r="AS157" s="102">
        <f>IF(AY151="","",AY151)</f>
        <v>21</v>
      </c>
      <c r="AT157" s="244" t="str">
        <f>IF(BB151="","",IF(BB151="○","×",IF(BB151="×","○")))</f>
        <v>×</v>
      </c>
      <c r="AU157" s="120">
        <f>IF(BA154="","",BA154)</f>
        <v>18</v>
      </c>
      <c r="AV157" s="82" t="str">
        <f>IF(AU157="","","-")</f>
        <v>-</v>
      </c>
      <c r="AW157" s="121">
        <f>IF(AY154="","",AY154)</f>
        <v>21</v>
      </c>
      <c r="AX157" s="244" t="str">
        <f>IF(BB154="","",IF(BB154="○","×",IF(BB154="×","○")))</f>
        <v>×</v>
      </c>
      <c r="AY157" s="212"/>
      <c r="AZ157" s="213"/>
      <c r="BA157" s="213"/>
      <c r="BB157" s="214"/>
      <c r="BC157" s="221" t="s">
        <v>287</v>
      </c>
      <c r="BD157" s="222"/>
      <c r="BE157" s="222"/>
      <c r="BF157" s="223"/>
      <c r="BG157" s="35"/>
      <c r="BH157" s="105"/>
      <c r="BI157" s="106"/>
      <c r="BJ157" s="105"/>
      <c r="BK157" s="107"/>
      <c r="BL157" s="17"/>
      <c r="BM157" s="17"/>
      <c r="BN157" s="18"/>
    </row>
    <row r="158" spans="1:66" ht="9.75" customHeight="1">
      <c r="A158" s="35"/>
      <c r="B158" s="108" t="s">
        <v>136</v>
      </c>
      <c r="C158" s="80" t="s">
        <v>116</v>
      </c>
      <c r="D158" s="108">
        <f>IF(N152="","",N152)</f>
        <v>21</v>
      </c>
      <c r="E158" s="82" t="str">
        <f t="shared" si="39"/>
        <v>-</v>
      </c>
      <c r="F158" s="102">
        <f>IF(L152="","",L152)</f>
        <v>13</v>
      </c>
      <c r="G158" s="245">
        <f>IF(I155="","",I155)</f>
      </c>
      <c r="H158" s="109">
        <f>IF(N155="","",N155)</f>
        <v>14</v>
      </c>
      <c r="I158" s="82" t="str">
        <f t="shared" si="40"/>
        <v>-</v>
      </c>
      <c r="J158" s="102">
        <f>IF(L155="","",L155)</f>
        <v>21</v>
      </c>
      <c r="K158" s="245" t="str">
        <f>IF(M155="","",M155)</f>
        <v>-</v>
      </c>
      <c r="L158" s="215"/>
      <c r="M158" s="216"/>
      <c r="N158" s="216"/>
      <c r="O158" s="252"/>
      <c r="P158" s="81">
        <v>21</v>
      </c>
      <c r="Q158" s="82" t="str">
        <f t="shared" si="35"/>
        <v>-</v>
      </c>
      <c r="R158" s="86">
        <v>8</v>
      </c>
      <c r="S158" s="245"/>
      <c r="T158" s="81">
        <v>21</v>
      </c>
      <c r="U158" s="82" t="str">
        <f t="shared" si="36"/>
        <v>-</v>
      </c>
      <c r="V158" s="86">
        <v>15</v>
      </c>
      <c r="W158" s="245"/>
      <c r="X158" s="290"/>
      <c r="Y158" s="291"/>
      <c r="Z158" s="291"/>
      <c r="AA158" s="292"/>
      <c r="AB158" s="35"/>
      <c r="AC158" s="87">
        <f>COUNTIF(D157:W159,"○")</f>
        <v>3</v>
      </c>
      <c r="AD158" s="88">
        <f>COUNTIF(D157:W159,"×")</f>
        <v>1</v>
      </c>
      <c r="AE158" s="87"/>
      <c r="AF158" s="89"/>
      <c r="AG158" s="88">
        <f>SUM(D157:D159,H157:H159,L157:L159,P157:P159,T157:T159)</f>
        <v>203</v>
      </c>
      <c r="AH158" s="88">
        <f>SUM(F157:F159,J157:J159,N157:N159,R157:R159,V157:V159)</f>
        <v>156</v>
      </c>
      <c r="AI158" s="89">
        <f>AG158-AH158</f>
        <v>47</v>
      </c>
      <c r="AJ158" s="35"/>
      <c r="AK158" s="108" t="s">
        <v>210</v>
      </c>
      <c r="AL158" s="132" t="s">
        <v>220</v>
      </c>
      <c r="AM158" s="108">
        <f>IF(BA149="","",BA149)</f>
        <v>16</v>
      </c>
      <c r="AN158" s="82" t="str">
        <f t="shared" si="37"/>
        <v>-</v>
      </c>
      <c r="AO158" s="102">
        <f>IF(AY149="","",AY149)</f>
        <v>21</v>
      </c>
      <c r="AP158" s="245" t="str">
        <f>IF(AR155="","",AR155)</f>
        <v>-</v>
      </c>
      <c r="AQ158" s="109">
        <f>IF(BA152="","",BA152)</f>
        <v>11</v>
      </c>
      <c r="AR158" s="82" t="str">
        <f t="shared" si="38"/>
        <v>-</v>
      </c>
      <c r="AS158" s="102">
        <f>IF(AY152="","",AY152)</f>
        <v>21</v>
      </c>
      <c r="AT158" s="245">
        <f>IF(AV155="","",AV155)</f>
      </c>
      <c r="AU158" s="104">
        <f>IF(BA155="","",BA155)</f>
        <v>13</v>
      </c>
      <c r="AV158" s="82" t="str">
        <f>IF(AU158="","","-")</f>
        <v>-</v>
      </c>
      <c r="AW158" s="102">
        <f>IF(AY155="","",AY155)</f>
        <v>21</v>
      </c>
      <c r="AX158" s="245" t="str">
        <f>IF(AZ155="","",AZ155)</f>
        <v>-</v>
      </c>
      <c r="AY158" s="215"/>
      <c r="AZ158" s="216"/>
      <c r="BA158" s="216"/>
      <c r="BB158" s="217"/>
      <c r="BC158" s="224"/>
      <c r="BD158" s="225"/>
      <c r="BE158" s="225"/>
      <c r="BF158" s="226"/>
      <c r="BG158" s="35"/>
      <c r="BH158" s="87">
        <f>COUNTIF(AM157:BB159,"○")</f>
        <v>0</v>
      </c>
      <c r="BI158" s="88">
        <f>COUNTIF(AM157:BB159,"×")</f>
        <v>3</v>
      </c>
      <c r="BJ158" s="87"/>
      <c r="BK158" s="89"/>
      <c r="BL158" s="14">
        <f>SUM(AM157:AM159,AQ157:AQ159,AU157:AU159,AY157:AY159)</f>
        <v>80</v>
      </c>
      <c r="BM158" s="14">
        <f>SUM(AO157:AO159,AS157:AS159,AW157:AW159,BA157:BA159)</f>
        <v>126</v>
      </c>
      <c r="BN158" s="15">
        <f>BL158-BM158</f>
        <v>-46</v>
      </c>
    </row>
    <row r="159" spans="1:66" ht="9.75" customHeight="1" thickBot="1">
      <c r="A159" s="35"/>
      <c r="B159" s="91"/>
      <c r="C159" s="92" t="s">
        <v>56</v>
      </c>
      <c r="D159" s="108">
        <f>IF(N153="","",N153)</f>
        <v>19</v>
      </c>
      <c r="E159" s="82" t="str">
        <f t="shared" si="39"/>
        <v>-</v>
      </c>
      <c r="F159" s="102">
        <f>IF(L153="","",L153)</f>
        <v>21</v>
      </c>
      <c r="G159" s="245">
        <f>IF(I156="","",I156)</f>
      </c>
      <c r="H159" s="109">
        <f>IF(N156="","",N156)</f>
        <v>22</v>
      </c>
      <c r="I159" s="82" t="str">
        <f t="shared" si="40"/>
        <v>-</v>
      </c>
      <c r="J159" s="102">
        <f>IF(L156="","",L156)</f>
        <v>20</v>
      </c>
      <c r="K159" s="245" t="str">
        <f>IF(M156="","",M156)</f>
        <v>-</v>
      </c>
      <c r="L159" s="215"/>
      <c r="M159" s="216"/>
      <c r="N159" s="216"/>
      <c r="O159" s="252"/>
      <c r="P159" s="81"/>
      <c r="Q159" s="82">
        <f t="shared" si="35"/>
      </c>
      <c r="R159" s="86"/>
      <c r="S159" s="245"/>
      <c r="T159" s="81"/>
      <c r="U159" s="82">
        <f t="shared" si="36"/>
      </c>
      <c r="V159" s="86"/>
      <c r="W159" s="245"/>
      <c r="X159" s="305"/>
      <c r="Y159" s="306"/>
      <c r="Z159" s="307"/>
      <c r="AA159" s="308"/>
      <c r="AB159" s="35"/>
      <c r="AC159" s="87"/>
      <c r="AD159" s="88"/>
      <c r="AE159" s="87"/>
      <c r="AF159" s="89"/>
      <c r="AG159" s="88"/>
      <c r="AH159" s="88"/>
      <c r="AI159" s="89"/>
      <c r="AJ159" s="35"/>
      <c r="AK159" s="123"/>
      <c r="AL159" s="133"/>
      <c r="AM159" s="123">
        <f>IF(BA150="","",BA150)</f>
      </c>
      <c r="AN159" s="125">
        <f t="shared" si="37"/>
      </c>
      <c r="AO159" s="126">
        <f>IF(AY150="","",AY150)</f>
      </c>
      <c r="AP159" s="201" t="str">
        <f>IF(AR156="","",AR156)</f>
        <v>-</v>
      </c>
      <c r="AQ159" s="127">
        <f>IF(BA153="","",BA153)</f>
      </c>
      <c r="AR159" s="125">
        <f t="shared" si="38"/>
      </c>
      <c r="AS159" s="126">
        <f>IF(AY153="","",AY153)</f>
      </c>
      <c r="AT159" s="201">
        <f>IF(AV156="","",AV156)</f>
      </c>
      <c r="AU159" s="127">
        <f>IF(BA156="","",BA156)</f>
      </c>
      <c r="AV159" s="125">
        <f>IF(AU159="","","-")</f>
      </c>
      <c r="AW159" s="126">
        <f>IF(AY156="","",AY156)</f>
      </c>
      <c r="AX159" s="201">
        <f>IF(AZ156="","",AZ156)</f>
      </c>
      <c r="AY159" s="218"/>
      <c r="AZ159" s="219"/>
      <c r="BA159" s="219"/>
      <c r="BB159" s="220"/>
      <c r="BC159" s="234"/>
      <c r="BD159" s="235"/>
      <c r="BE159" s="236"/>
      <c r="BF159" s="237"/>
      <c r="BG159" s="35"/>
      <c r="BH159" s="128"/>
      <c r="BI159" s="129"/>
      <c r="BJ159" s="128"/>
      <c r="BK159" s="130"/>
      <c r="BL159" s="8"/>
      <c r="BM159" s="8"/>
      <c r="BN159" s="9"/>
    </row>
    <row r="160" spans="1:66" ht="9.75" customHeight="1">
      <c r="A160" s="35"/>
      <c r="B160" s="79" t="s">
        <v>137</v>
      </c>
      <c r="C160" s="100" t="s">
        <v>141</v>
      </c>
      <c r="D160" s="119">
        <f>IF(R151="","",R151)</f>
        <v>7</v>
      </c>
      <c r="E160" s="118" t="str">
        <f t="shared" si="39"/>
        <v>-</v>
      </c>
      <c r="F160" s="121">
        <f>IF(P151="","",P151)</f>
        <v>21</v>
      </c>
      <c r="G160" s="315" t="str">
        <f>IF(S151="","",IF(S151="○","×",IF(S151="×","○")))</f>
        <v>×</v>
      </c>
      <c r="H160" s="120">
        <f>IF(R154="","",R154)</f>
        <v>8</v>
      </c>
      <c r="I160" s="118" t="str">
        <f t="shared" si="40"/>
        <v>-</v>
      </c>
      <c r="J160" s="121">
        <f>IF(P154="","",P154)</f>
        <v>21</v>
      </c>
      <c r="K160" s="244" t="str">
        <f>IF(S154="","",IF(S154="○","×",IF(S154="×","○")))</f>
        <v>×</v>
      </c>
      <c r="L160" s="121">
        <f>IF(R157="","",R157)</f>
        <v>7</v>
      </c>
      <c r="M160" s="118" t="str">
        <f aca="true" t="shared" si="41" ref="M160:M165">IF(L160="","","-")</f>
        <v>-</v>
      </c>
      <c r="N160" s="121">
        <f>IF(P157="","",P157)</f>
        <v>21</v>
      </c>
      <c r="O160" s="244" t="str">
        <f>IF(S157="","",IF(S157="○","×",IF(S157="×","○")))</f>
        <v>×</v>
      </c>
      <c r="P160" s="212"/>
      <c r="Q160" s="213"/>
      <c r="R160" s="213"/>
      <c r="S160" s="251"/>
      <c r="T160" s="134">
        <v>21</v>
      </c>
      <c r="U160" s="118" t="str">
        <f t="shared" si="36"/>
        <v>-</v>
      </c>
      <c r="V160" s="135">
        <v>14</v>
      </c>
      <c r="W160" s="244" t="s">
        <v>273</v>
      </c>
      <c r="X160" s="287" t="s">
        <v>300</v>
      </c>
      <c r="Y160" s="288"/>
      <c r="Z160" s="288"/>
      <c r="AA160" s="289"/>
      <c r="AB160" s="35"/>
      <c r="AC160" s="105"/>
      <c r="AD160" s="106"/>
      <c r="AE160" s="105"/>
      <c r="AF160" s="107"/>
      <c r="AG160" s="106"/>
      <c r="AH160" s="106"/>
      <c r="AI160" s="107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26"/>
      <c r="BI160" s="26"/>
      <c r="BJ160" s="26"/>
      <c r="BK160" s="35"/>
      <c r="BL160" s="1"/>
      <c r="BM160" s="1"/>
      <c r="BN160" s="1"/>
    </row>
    <row r="161" spans="1:65" ht="9.75" customHeight="1">
      <c r="A161" s="35"/>
      <c r="B161" s="79" t="s">
        <v>138</v>
      </c>
      <c r="C161" s="80" t="s">
        <v>142</v>
      </c>
      <c r="D161" s="108">
        <f>IF(R152="","",R152)</f>
        <v>14</v>
      </c>
      <c r="E161" s="82" t="str">
        <f t="shared" si="39"/>
        <v>-</v>
      </c>
      <c r="F161" s="102">
        <f>IF(P152="","",P152)</f>
        <v>21</v>
      </c>
      <c r="G161" s="316" t="str">
        <f>IF(I158="","",I158)</f>
        <v>-</v>
      </c>
      <c r="H161" s="109">
        <f>IF(R155="","",R155)</f>
        <v>25</v>
      </c>
      <c r="I161" s="82" t="str">
        <f t="shared" si="40"/>
        <v>-</v>
      </c>
      <c r="J161" s="102">
        <f>IF(P155="","",P155)</f>
        <v>27</v>
      </c>
      <c r="K161" s="245">
        <f>IF(M158="","",M158)</f>
      </c>
      <c r="L161" s="102">
        <f>IF(R158="","",R158)</f>
        <v>8</v>
      </c>
      <c r="M161" s="82" t="str">
        <f t="shared" si="41"/>
        <v>-</v>
      </c>
      <c r="N161" s="102">
        <f>IF(P158="","",P158)</f>
        <v>21</v>
      </c>
      <c r="O161" s="245" t="str">
        <f>IF(Q158="","",Q158)</f>
        <v>-</v>
      </c>
      <c r="P161" s="215"/>
      <c r="Q161" s="216"/>
      <c r="R161" s="216"/>
      <c r="S161" s="252"/>
      <c r="T161" s="81">
        <v>19</v>
      </c>
      <c r="U161" s="82" t="str">
        <f t="shared" si="36"/>
        <v>-</v>
      </c>
      <c r="V161" s="86">
        <v>21</v>
      </c>
      <c r="W161" s="245"/>
      <c r="X161" s="290"/>
      <c r="Y161" s="291"/>
      <c r="Z161" s="291"/>
      <c r="AA161" s="292"/>
      <c r="AB161" s="35"/>
      <c r="AC161" s="87">
        <f>COUNTIF(D160:W162,"○")</f>
        <v>0</v>
      </c>
      <c r="AD161" s="88">
        <f>COUNTIF(D160:W162,"×")</f>
        <v>4</v>
      </c>
      <c r="AE161" s="87"/>
      <c r="AF161" s="89"/>
      <c r="AG161" s="88">
        <f>SUM(D160:D162,H160:H162,L160:L162,P160:P162,T160:T162)</f>
        <v>127</v>
      </c>
      <c r="AH161" s="88">
        <f>SUM(F160:F162,J160:J162,N160:N162,R160:R162,V160:V162)</f>
        <v>188</v>
      </c>
      <c r="AI161" s="89">
        <f>AG161-AH161</f>
        <v>-61</v>
      </c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26"/>
      <c r="BI161" s="26"/>
      <c r="BJ161" s="26"/>
      <c r="BK161" s="35"/>
      <c r="BL161" s="1"/>
      <c r="BM161" s="1"/>
    </row>
    <row r="162" spans="1:63" ht="9.75" customHeight="1">
      <c r="A162" s="35"/>
      <c r="B162" s="108"/>
      <c r="C162" s="92"/>
      <c r="D162" s="108">
        <f>IF(R153="","",R153)</f>
      </c>
      <c r="E162" s="82">
        <f t="shared" si="39"/>
      </c>
      <c r="F162" s="102">
        <f>IF(P153="","",P153)</f>
      </c>
      <c r="G162" s="316" t="str">
        <f>IF(I159="","",I159)</f>
        <v>-</v>
      </c>
      <c r="H162" s="109">
        <f>IF(R156="","",R156)</f>
      </c>
      <c r="I162" s="82">
        <f t="shared" si="40"/>
      </c>
      <c r="J162" s="102">
        <f>IF(P156="","",P156)</f>
      </c>
      <c r="K162" s="245">
        <f>IF(M159="","",M159)</f>
      </c>
      <c r="L162" s="102">
        <f>IF(R159="","",R159)</f>
      </c>
      <c r="M162" s="82">
        <f t="shared" si="41"/>
      </c>
      <c r="N162" s="102">
        <f>IF(P159="","",P159)</f>
      </c>
      <c r="O162" s="245">
        <f>IF(Q159="","",Q159)</f>
      </c>
      <c r="P162" s="215"/>
      <c r="Q162" s="216"/>
      <c r="R162" s="216"/>
      <c r="S162" s="252"/>
      <c r="T162" s="81">
        <v>18</v>
      </c>
      <c r="U162" s="82" t="str">
        <f t="shared" si="36"/>
        <v>-</v>
      </c>
      <c r="V162" s="86">
        <v>21</v>
      </c>
      <c r="W162" s="245"/>
      <c r="X162" s="301"/>
      <c r="Y162" s="302"/>
      <c r="Z162" s="303"/>
      <c r="AA162" s="304"/>
      <c r="AB162" s="35"/>
      <c r="AC162" s="115"/>
      <c r="AD162" s="116"/>
      <c r="AE162" s="115"/>
      <c r="AF162" s="117"/>
      <c r="AG162" s="116"/>
      <c r="AH162" s="116"/>
      <c r="AI162" s="117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27"/>
      <c r="BI162" s="27"/>
      <c r="BJ162" s="27"/>
      <c r="BK162" s="27"/>
    </row>
    <row r="163" spans="1:63" ht="9.75" customHeight="1">
      <c r="A163" s="35"/>
      <c r="B163" s="119" t="s">
        <v>139</v>
      </c>
      <c r="C163" s="131" t="s">
        <v>143</v>
      </c>
      <c r="D163" s="119">
        <f>IF(V151="","",V151)</f>
        <v>9</v>
      </c>
      <c r="E163" s="118" t="str">
        <f t="shared" si="39"/>
        <v>-</v>
      </c>
      <c r="F163" s="121">
        <f>IF(T151="","",T151)</f>
        <v>21</v>
      </c>
      <c r="G163" s="315" t="str">
        <f>IF(W151="","",IF(W151="○","×",IF(W151="×","○")))</f>
        <v>×</v>
      </c>
      <c r="H163" s="120">
        <f>IF(V154="","",V154)</f>
        <v>12</v>
      </c>
      <c r="I163" s="118" t="str">
        <f t="shared" si="40"/>
        <v>-</v>
      </c>
      <c r="J163" s="121">
        <f>IF(T154="","",T154)</f>
        <v>21</v>
      </c>
      <c r="K163" s="244" t="str">
        <f>IF(W154="","",IF(W154="○","×",IF(W154="×","○")))</f>
        <v>×</v>
      </c>
      <c r="L163" s="121">
        <f>IF(V157="","",V157)</f>
        <v>11</v>
      </c>
      <c r="M163" s="118" t="str">
        <f t="shared" si="41"/>
        <v>-</v>
      </c>
      <c r="N163" s="121">
        <f>IF(T157="","",T157)</f>
        <v>21</v>
      </c>
      <c r="O163" s="244" t="str">
        <f>IF(W157="","",IF(W157="○","×",IF(W157="×","○")))</f>
        <v>×</v>
      </c>
      <c r="P163" s="120">
        <f>IF(V160="","",V160)</f>
        <v>14</v>
      </c>
      <c r="Q163" s="118" t="str">
        <f>IF(P163="","","-")</f>
        <v>-</v>
      </c>
      <c r="R163" s="121">
        <f>IF(T160="","",T160)</f>
        <v>21</v>
      </c>
      <c r="S163" s="244" t="str">
        <f>IF(W160="","",IF(W160="○","×",IF(W160="×","○")))</f>
        <v>○</v>
      </c>
      <c r="T163" s="212"/>
      <c r="U163" s="213"/>
      <c r="V163" s="213"/>
      <c r="W163" s="251"/>
      <c r="X163" s="287" t="s">
        <v>287</v>
      </c>
      <c r="Y163" s="288"/>
      <c r="Z163" s="288"/>
      <c r="AA163" s="289"/>
      <c r="AB163" s="35"/>
      <c r="AC163" s="87"/>
      <c r="AD163" s="88"/>
      <c r="AE163" s="87"/>
      <c r="AF163" s="89"/>
      <c r="AG163" s="88"/>
      <c r="AH163" s="88"/>
      <c r="AI163" s="89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27"/>
      <c r="BI163" s="27"/>
      <c r="BJ163" s="27"/>
      <c r="BK163" s="27"/>
    </row>
    <row r="164" spans="1:63" ht="9.75" customHeight="1">
      <c r="A164" s="35"/>
      <c r="B164" s="108" t="s">
        <v>140</v>
      </c>
      <c r="C164" s="80" t="s">
        <v>143</v>
      </c>
      <c r="D164" s="108">
        <f>IF(V152="","",V152)</f>
        <v>20</v>
      </c>
      <c r="E164" s="82" t="str">
        <f t="shared" si="39"/>
        <v>-</v>
      </c>
      <c r="F164" s="102">
        <f>IF(T152="","",T152)</f>
        <v>22</v>
      </c>
      <c r="G164" s="316">
        <f>IF(I155="","",I155)</f>
      </c>
      <c r="H164" s="109">
        <f>IF(V155="","",V155)</f>
        <v>19</v>
      </c>
      <c r="I164" s="82" t="str">
        <f t="shared" si="40"/>
        <v>-</v>
      </c>
      <c r="J164" s="102">
        <f>IF(T155="","",T155)</f>
        <v>21</v>
      </c>
      <c r="K164" s="245" t="str">
        <f>IF(M161="","",M161)</f>
        <v>-</v>
      </c>
      <c r="L164" s="102">
        <f>IF(V158="","",V158)</f>
        <v>15</v>
      </c>
      <c r="M164" s="82" t="str">
        <f t="shared" si="41"/>
        <v>-</v>
      </c>
      <c r="N164" s="102">
        <f>IF(T158="","",T158)</f>
        <v>21</v>
      </c>
      <c r="O164" s="245">
        <f>IF(Q161="","",Q161)</f>
      </c>
      <c r="P164" s="109">
        <f>IF(V161="","",V161)</f>
        <v>21</v>
      </c>
      <c r="Q164" s="82" t="str">
        <f>IF(P164="","","-")</f>
        <v>-</v>
      </c>
      <c r="R164" s="102">
        <f>IF(T161="","",T161)</f>
        <v>19</v>
      </c>
      <c r="S164" s="245" t="str">
        <f>IF(U161="","",U161)</f>
        <v>-</v>
      </c>
      <c r="T164" s="215"/>
      <c r="U164" s="216"/>
      <c r="V164" s="216"/>
      <c r="W164" s="252"/>
      <c r="X164" s="290"/>
      <c r="Y164" s="291"/>
      <c r="Z164" s="291"/>
      <c r="AA164" s="292"/>
      <c r="AB164" s="35"/>
      <c r="AC164" s="87">
        <f>COUNTIF(D163:W165,"○")</f>
        <v>1</v>
      </c>
      <c r="AD164" s="88">
        <f>COUNTIF(D163:W165,"×")</f>
        <v>3</v>
      </c>
      <c r="AE164" s="87"/>
      <c r="AF164" s="89"/>
      <c r="AG164" s="88">
        <f>SUM(D163:D165,H163:H165,L163:L165,P163:P165,T163:T165)</f>
        <v>142</v>
      </c>
      <c r="AH164" s="88">
        <f>SUM(F163:F165,J163:J165,N163:N165,R163:R165,V163:V165)</f>
        <v>185</v>
      </c>
      <c r="AI164" s="89">
        <f>AG164-AH164</f>
        <v>-43</v>
      </c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27"/>
      <c r="BI164" s="27"/>
      <c r="BJ164" s="27"/>
      <c r="BK164" s="27"/>
    </row>
    <row r="165" spans="1:63" ht="9.75" customHeight="1" thickBot="1">
      <c r="A165" s="35"/>
      <c r="B165" s="123"/>
      <c r="C165" s="124" t="s">
        <v>9</v>
      </c>
      <c r="D165" s="123">
        <f>IF(V153="","",V153)</f>
      </c>
      <c r="E165" s="125">
        <f t="shared" si="39"/>
      </c>
      <c r="F165" s="126">
        <f>IF(T153="","",T153)</f>
      </c>
      <c r="G165" s="191">
        <f>IF(I156="","",I156)</f>
      </c>
      <c r="H165" s="127">
        <f>IF(V156="","",V156)</f>
      </c>
      <c r="I165" s="125">
        <f t="shared" si="40"/>
      </c>
      <c r="J165" s="126">
        <f>IF(T156="","",T156)</f>
      </c>
      <c r="K165" s="201">
        <f>IF(M162="","",M162)</f>
      </c>
      <c r="L165" s="126">
        <f>IF(V159="","",V159)</f>
      </c>
      <c r="M165" s="125">
        <f t="shared" si="41"/>
      </c>
      <c r="N165" s="126">
        <f>IF(T159="","",T159)</f>
      </c>
      <c r="O165" s="201">
        <f>IF(Q162="","",Q162)</f>
      </c>
      <c r="P165" s="127">
        <f>IF(V162="","",V162)</f>
        <v>21</v>
      </c>
      <c r="Q165" s="125" t="str">
        <f>IF(P165="","","-")</f>
        <v>-</v>
      </c>
      <c r="R165" s="126">
        <f>IF(T162="","",T162)</f>
        <v>18</v>
      </c>
      <c r="S165" s="201" t="str">
        <f>IF(U162="","",U162)</f>
        <v>-</v>
      </c>
      <c r="T165" s="218"/>
      <c r="U165" s="219"/>
      <c r="V165" s="219"/>
      <c r="W165" s="286"/>
      <c r="X165" s="293"/>
      <c r="Y165" s="294"/>
      <c r="Z165" s="295"/>
      <c r="AA165" s="296"/>
      <c r="AB165" s="35"/>
      <c r="AC165" s="115"/>
      <c r="AD165" s="116"/>
      <c r="AE165" s="115"/>
      <c r="AF165" s="117"/>
      <c r="AG165" s="116"/>
      <c r="AH165" s="116"/>
      <c r="AI165" s="117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27"/>
      <c r="BI165" s="27"/>
      <c r="BJ165" s="27"/>
      <c r="BK165" s="27"/>
    </row>
    <row r="166" spans="1:63" ht="7.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26"/>
      <c r="Z166" s="26"/>
      <c r="AA166" s="26"/>
      <c r="AB166" s="26"/>
      <c r="AC166" s="26"/>
      <c r="AD166" s="26"/>
      <c r="AE166" s="26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27"/>
      <c r="BI166" s="27"/>
      <c r="BJ166" s="27"/>
      <c r="BK166" s="27"/>
    </row>
    <row r="167" spans="1:63" ht="7.5" customHeight="1">
      <c r="A167" s="3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7"/>
      <c r="W167" s="27"/>
      <c r="X167" s="27"/>
      <c r="Y167" s="27"/>
      <c r="Z167" s="27"/>
      <c r="AA167" s="27"/>
      <c r="AB167" s="26"/>
      <c r="AC167" s="26"/>
      <c r="AD167" s="26"/>
      <c r="AE167" s="26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27"/>
      <c r="BI167" s="27"/>
      <c r="BJ167" s="27"/>
      <c r="BK167" s="27"/>
    </row>
    <row r="168" spans="1:63" ht="7.5" customHeight="1">
      <c r="A168" s="3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7"/>
      <c r="W168" s="27"/>
      <c r="X168" s="27"/>
      <c r="Y168" s="27"/>
      <c r="Z168" s="27"/>
      <c r="AA168" s="27"/>
      <c r="AB168" s="26"/>
      <c r="AC168" s="26"/>
      <c r="AD168" s="26"/>
      <c r="AE168" s="26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27"/>
      <c r="BI168" s="27"/>
      <c r="BJ168" s="27"/>
      <c r="BK168" s="27"/>
    </row>
    <row r="169" spans="1:63" ht="7.5" customHeight="1">
      <c r="A169" s="35"/>
      <c r="B169" s="319" t="s">
        <v>94</v>
      </c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26"/>
      <c r="Z169" s="26"/>
      <c r="AA169" s="26"/>
      <c r="AB169" s="26"/>
      <c r="AC169" s="26"/>
      <c r="AD169" s="26"/>
      <c r="AE169" s="26"/>
      <c r="AF169" s="35"/>
      <c r="AG169" s="35"/>
      <c r="AH169" s="35"/>
      <c r="AI169" s="35"/>
      <c r="AJ169" s="35"/>
      <c r="AK169" s="319" t="s">
        <v>270</v>
      </c>
      <c r="AL169" s="319"/>
      <c r="AM169" s="319"/>
      <c r="AN169" s="319"/>
      <c r="AO169" s="319"/>
      <c r="AP169" s="319"/>
      <c r="AQ169" s="319"/>
      <c r="AR169" s="319"/>
      <c r="AS169" s="319"/>
      <c r="AT169" s="319"/>
      <c r="AU169" s="319"/>
      <c r="AV169" s="319"/>
      <c r="AW169" s="319"/>
      <c r="AX169" s="319"/>
      <c r="AY169" s="319"/>
      <c r="AZ169" s="319"/>
      <c r="BA169" s="319"/>
      <c r="BB169" s="319"/>
      <c r="BC169" s="319"/>
      <c r="BD169" s="319"/>
      <c r="BE169" s="319"/>
      <c r="BF169" s="319"/>
      <c r="BG169" s="319"/>
      <c r="BH169" s="27"/>
      <c r="BI169" s="27"/>
      <c r="BJ169" s="27"/>
      <c r="BK169" s="27"/>
    </row>
    <row r="170" spans="1:63" ht="7.5" customHeight="1">
      <c r="A170" s="35"/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319"/>
      <c r="V170" s="319"/>
      <c r="W170" s="319"/>
      <c r="X170" s="319"/>
      <c r="Y170" s="26"/>
      <c r="Z170" s="26"/>
      <c r="AA170" s="26"/>
      <c r="AB170" s="26"/>
      <c r="AC170" s="26"/>
      <c r="AD170" s="26"/>
      <c r="AE170" s="26"/>
      <c r="AF170" s="35"/>
      <c r="AG170" s="35"/>
      <c r="AH170" s="35"/>
      <c r="AI170" s="35"/>
      <c r="AJ170" s="35"/>
      <c r="AK170" s="319"/>
      <c r="AL170" s="319"/>
      <c r="AM170" s="319"/>
      <c r="AN170" s="319"/>
      <c r="AO170" s="319"/>
      <c r="AP170" s="319"/>
      <c r="AQ170" s="319"/>
      <c r="AR170" s="319"/>
      <c r="AS170" s="319"/>
      <c r="AT170" s="319"/>
      <c r="AU170" s="319"/>
      <c r="AV170" s="319"/>
      <c r="AW170" s="319"/>
      <c r="AX170" s="319"/>
      <c r="AY170" s="319"/>
      <c r="AZ170" s="319"/>
      <c r="BA170" s="319"/>
      <c r="BB170" s="319"/>
      <c r="BC170" s="319"/>
      <c r="BD170" s="319"/>
      <c r="BE170" s="319"/>
      <c r="BF170" s="319"/>
      <c r="BG170" s="319"/>
      <c r="BH170" s="27"/>
      <c r="BI170" s="27"/>
      <c r="BJ170" s="27"/>
      <c r="BK170" s="27"/>
    </row>
    <row r="171" spans="1:63" ht="4.5" customHeight="1">
      <c r="A171" s="3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6"/>
      <c r="Z171" s="26"/>
      <c r="AA171" s="26"/>
      <c r="AB171" s="26"/>
      <c r="AC171" s="26"/>
      <c r="AD171" s="26"/>
      <c r="AE171" s="26"/>
      <c r="AF171" s="35"/>
      <c r="AG171" s="35"/>
      <c r="AH171" s="35"/>
      <c r="AI171" s="35"/>
      <c r="AJ171" s="3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27"/>
      <c r="BI171" s="27"/>
      <c r="BJ171" s="27"/>
      <c r="BK171" s="27"/>
    </row>
    <row r="172" spans="1:63" ht="9.75" customHeight="1">
      <c r="A172" s="35"/>
      <c r="B172" s="227" t="s">
        <v>31</v>
      </c>
      <c r="C172" s="238" t="s">
        <v>347</v>
      </c>
      <c r="D172" s="239"/>
      <c r="E172" s="239"/>
      <c r="F172" s="239"/>
      <c r="G172" s="240"/>
      <c r="H172" s="27"/>
      <c r="I172" s="27"/>
      <c r="J172" s="27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6"/>
      <c r="Z172" s="26"/>
      <c r="AA172" s="26"/>
      <c r="AB172" s="26"/>
      <c r="AC172" s="26"/>
      <c r="AD172" s="26"/>
      <c r="AE172" s="26"/>
      <c r="AF172" s="35"/>
      <c r="AG172" s="35"/>
      <c r="AH172" s="35"/>
      <c r="AI172" s="35"/>
      <c r="AJ172" s="3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27"/>
      <c r="BI172" s="27"/>
      <c r="BJ172" s="27"/>
      <c r="BK172" s="27"/>
    </row>
    <row r="173" spans="1:63" ht="9.75" customHeight="1">
      <c r="A173" s="35"/>
      <c r="B173" s="227"/>
      <c r="C173" s="241" t="s">
        <v>348</v>
      </c>
      <c r="D173" s="242"/>
      <c r="E173" s="242"/>
      <c r="F173" s="242"/>
      <c r="G173" s="243"/>
      <c r="H173" s="28"/>
      <c r="I173" s="29"/>
      <c r="J173" s="29"/>
      <c r="K173" s="155"/>
      <c r="L173" s="31">
        <v>15</v>
      </c>
      <c r="M173" s="32">
        <v>13</v>
      </c>
      <c r="N173" s="156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6"/>
      <c r="Z173" s="26"/>
      <c r="AA173" s="26"/>
      <c r="AB173" s="26"/>
      <c r="AC173" s="26"/>
      <c r="AD173" s="26"/>
      <c r="AE173" s="26"/>
      <c r="AF173" s="35"/>
      <c r="AG173" s="35"/>
      <c r="AH173" s="35"/>
      <c r="AI173" s="35"/>
      <c r="AJ173" s="3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27"/>
      <c r="BI173" s="27"/>
      <c r="BJ173" s="27"/>
      <c r="BK173" s="27"/>
    </row>
    <row r="174" spans="1:63" ht="4.5" customHeight="1" thickBot="1">
      <c r="A174" s="35"/>
      <c r="B174" s="25"/>
      <c r="C174" s="137"/>
      <c r="D174" s="137"/>
      <c r="E174" s="137"/>
      <c r="F174" s="137"/>
      <c r="G174" s="137"/>
      <c r="H174" s="25"/>
      <c r="I174" s="25"/>
      <c r="J174" s="25"/>
      <c r="K174" s="33"/>
      <c r="L174" s="157"/>
      <c r="M174" s="32"/>
      <c r="N174" s="156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6"/>
      <c r="Z174" s="26"/>
      <c r="AA174" s="26"/>
      <c r="AB174" s="26"/>
      <c r="AC174" s="26"/>
      <c r="AD174" s="26"/>
      <c r="AE174" s="26"/>
      <c r="AF174" s="35"/>
      <c r="AG174" s="35"/>
      <c r="AH174" s="35"/>
      <c r="AI174" s="35"/>
      <c r="AJ174" s="3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27"/>
      <c r="BI174" s="27"/>
      <c r="BJ174" s="27"/>
      <c r="BK174" s="27"/>
    </row>
    <row r="175" spans="1:63" ht="4.5" customHeight="1" thickTop="1">
      <c r="A175" s="35"/>
      <c r="B175" s="25"/>
      <c r="C175" s="137"/>
      <c r="D175" s="137"/>
      <c r="E175" s="137"/>
      <c r="F175" s="137"/>
      <c r="G175" s="137"/>
      <c r="H175" s="25"/>
      <c r="I175" s="25"/>
      <c r="J175" s="25"/>
      <c r="K175" s="33"/>
      <c r="L175" s="158"/>
      <c r="M175" s="159"/>
      <c r="N175" s="160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6"/>
      <c r="Z175" s="26"/>
      <c r="AA175" s="26"/>
      <c r="AB175" s="26"/>
      <c r="AC175" s="26"/>
      <c r="AD175" s="26"/>
      <c r="AE175" s="26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27"/>
      <c r="BI175" s="27"/>
      <c r="BJ175" s="27"/>
      <c r="BK175" s="27"/>
    </row>
    <row r="176" spans="1:63" ht="9.75" customHeight="1" thickBot="1">
      <c r="A176" s="35"/>
      <c r="B176" s="227" t="s">
        <v>33</v>
      </c>
      <c r="C176" s="238" t="s">
        <v>352</v>
      </c>
      <c r="D176" s="239"/>
      <c r="E176" s="239"/>
      <c r="F176" s="239"/>
      <c r="G176" s="240"/>
      <c r="H176" s="27"/>
      <c r="I176" s="27"/>
      <c r="J176" s="27"/>
      <c r="K176" s="38"/>
      <c r="L176" s="161">
        <v>21</v>
      </c>
      <c r="M176" s="162">
        <v>21</v>
      </c>
      <c r="N176" s="163"/>
      <c r="O176" s="27"/>
      <c r="P176" s="35"/>
      <c r="Q176" s="35"/>
      <c r="R176" s="35"/>
      <c r="S176" s="35"/>
      <c r="T176" s="35"/>
      <c r="U176" s="26"/>
      <c r="V176" s="26"/>
      <c r="W176" s="26"/>
      <c r="X176" s="26"/>
      <c r="Y176" s="26"/>
      <c r="Z176" s="26"/>
      <c r="AA176" s="26"/>
      <c r="AB176" s="35"/>
      <c r="AC176" s="35"/>
      <c r="AD176" s="26"/>
      <c r="AE176" s="26"/>
      <c r="AF176" s="35"/>
      <c r="AG176" s="35"/>
      <c r="AH176" s="35"/>
      <c r="AI176" s="35"/>
      <c r="AJ176" s="35"/>
      <c r="AK176" s="227" t="s">
        <v>31</v>
      </c>
      <c r="AL176" s="238" t="s">
        <v>360</v>
      </c>
      <c r="AM176" s="239"/>
      <c r="AN176" s="239"/>
      <c r="AO176" s="239"/>
      <c r="AP176" s="240"/>
      <c r="AQ176" s="27"/>
      <c r="AR176" s="27"/>
      <c r="AS176" s="27"/>
      <c r="AT176" s="38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27"/>
      <c r="BI176" s="27"/>
      <c r="BJ176" s="27"/>
      <c r="BK176" s="27"/>
    </row>
    <row r="177" spans="1:63" ht="9.75" customHeight="1" thickTop="1">
      <c r="A177" s="35"/>
      <c r="B177" s="227"/>
      <c r="C177" s="241" t="s">
        <v>353</v>
      </c>
      <c r="D177" s="242"/>
      <c r="E177" s="242"/>
      <c r="F177" s="242"/>
      <c r="G177" s="243"/>
      <c r="H177" s="41"/>
      <c r="I177" s="41"/>
      <c r="J177" s="164">
        <v>21</v>
      </c>
      <c r="K177" s="47">
        <v>21</v>
      </c>
      <c r="L177" s="47"/>
      <c r="M177" s="39"/>
      <c r="N177" s="40"/>
      <c r="O177" s="27"/>
      <c r="P177" s="35"/>
      <c r="Q177" s="35"/>
      <c r="R177" s="35"/>
      <c r="S177" s="35"/>
      <c r="T177" s="35"/>
      <c r="U177" s="26"/>
      <c r="V177" s="26"/>
      <c r="W177" s="26"/>
      <c r="X177" s="26"/>
      <c r="Y177" s="26"/>
      <c r="Z177" s="26"/>
      <c r="AA177" s="26"/>
      <c r="AB177" s="35"/>
      <c r="AC177" s="35"/>
      <c r="AD177" s="26"/>
      <c r="AE177" s="26"/>
      <c r="AF177" s="35"/>
      <c r="AG177" s="35"/>
      <c r="AH177" s="35"/>
      <c r="AI177" s="35"/>
      <c r="AJ177" s="35"/>
      <c r="AK177" s="227"/>
      <c r="AL177" s="241" t="s">
        <v>361</v>
      </c>
      <c r="AM177" s="242"/>
      <c r="AN177" s="242"/>
      <c r="AO177" s="242"/>
      <c r="AP177" s="243"/>
      <c r="AQ177" s="41"/>
      <c r="AR177" s="41"/>
      <c r="AS177" s="41">
        <v>21</v>
      </c>
      <c r="AT177" s="42">
        <v>21</v>
      </c>
      <c r="AU177" s="44"/>
      <c r="AV177" s="44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27"/>
      <c r="BI177" s="27"/>
      <c r="BJ177" s="27"/>
      <c r="BK177" s="27"/>
    </row>
    <row r="178" spans="1:63" ht="4.5" customHeight="1" thickBot="1">
      <c r="A178" s="35"/>
      <c r="B178" s="45"/>
      <c r="C178" s="38"/>
      <c r="D178" s="38"/>
      <c r="E178" s="38"/>
      <c r="F178" s="38"/>
      <c r="G178" s="38"/>
      <c r="H178" s="47"/>
      <c r="I178" s="47"/>
      <c r="J178" s="43"/>
      <c r="K178" s="47"/>
      <c r="L178" s="47"/>
      <c r="M178" s="39"/>
      <c r="N178" s="40"/>
      <c r="O178" s="27"/>
      <c r="P178" s="35"/>
      <c r="Q178" s="35"/>
      <c r="R178" s="35"/>
      <c r="S178" s="35"/>
      <c r="T178" s="35"/>
      <c r="U178" s="26"/>
      <c r="V178" s="26"/>
      <c r="W178" s="26"/>
      <c r="X178" s="26"/>
      <c r="Y178" s="26"/>
      <c r="Z178" s="26"/>
      <c r="AA178" s="26"/>
      <c r="AB178" s="35"/>
      <c r="AC178" s="35"/>
      <c r="AD178" s="26"/>
      <c r="AE178" s="26"/>
      <c r="AF178" s="35"/>
      <c r="AG178" s="35"/>
      <c r="AH178" s="35"/>
      <c r="AI178" s="35"/>
      <c r="AJ178" s="35"/>
      <c r="AK178" s="45"/>
      <c r="AL178" s="38"/>
      <c r="AM178" s="38"/>
      <c r="AN178" s="38"/>
      <c r="AO178" s="38"/>
      <c r="AP178" s="38"/>
      <c r="AQ178" s="47"/>
      <c r="AR178" s="47"/>
      <c r="AS178" s="47"/>
      <c r="AT178" s="48"/>
      <c r="AU178" s="153"/>
      <c r="AV178" s="153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27"/>
      <c r="BI178" s="27"/>
      <c r="BJ178" s="27"/>
      <c r="BK178" s="27"/>
    </row>
    <row r="179" spans="1:63" ht="4.5" customHeight="1" thickTop="1">
      <c r="A179" s="35"/>
      <c r="B179" s="45"/>
      <c r="C179" s="27"/>
      <c r="D179" s="27"/>
      <c r="E179" s="27"/>
      <c r="F179" s="27"/>
      <c r="G179" s="27"/>
      <c r="H179" s="47"/>
      <c r="I179" s="47"/>
      <c r="J179" s="51"/>
      <c r="K179" s="165"/>
      <c r="L179" s="41"/>
      <c r="M179" s="44"/>
      <c r="N179" s="40"/>
      <c r="O179" s="38"/>
      <c r="P179" s="35"/>
      <c r="Q179" s="35"/>
      <c r="R179" s="35"/>
      <c r="S179" s="35"/>
      <c r="T179" s="35"/>
      <c r="U179" s="26"/>
      <c r="V179" s="26"/>
      <c r="W179" s="26"/>
      <c r="X179" s="26"/>
      <c r="Y179" s="26"/>
      <c r="Z179" s="26"/>
      <c r="AA179" s="26"/>
      <c r="AB179" s="35"/>
      <c r="AC179" s="35"/>
      <c r="AD179" s="26"/>
      <c r="AE179" s="26"/>
      <c r="AF179" s="35"/>
      <c r="AG179" s="35"/>
      <c r="AH179" s="35"/>
      <c r="AI179" s="35"/>
      <c r="AJ179" s="35"/>
      <c r="AK179" s="45"/>
      <c r="AL179" s="27"/>
      <c r="AM179" s="27"/>
      <c r="AN179" s="27"/>
      <c r="AO179" s="27"/>
      <c r="AP179" s="27"/>
      <c r="AQ179" s="47"/>
      <c r="AR179" s="47"/>
      <c r="AS179" s="51"/>
      <c r="AT179" s="52"/>
      <c r="AU179" s="44"/>
      <c r="AV179" s="166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27"/>
      <c r="BI179" s="27"/>
      <c r="BJ179" s="27"/>
      <c r="BK179" s="27"/>
    </row>
    <row r="180" spans="1:63" ht="9.75" customHeight="1">
      <c r="A180" s="35"/>
      <c r="B180" s="227" t="s">
        <v>37</v>
      </c>
      <c r="C180" s="228" t="s">
        <v>358</v>
      </c>
      <c r="D180" s="229"/>
      <c r="E180" s="229"/>
      <c r="F180" s="229"/>
      <c r="G180" s="230"/>
      <c r="H180" s="53"/>
      <c r="I180" s="53"/>
      <c r="J180" s="54">
        <v>19</v>
      </c>
      <c r="K180" s="52">
        <v>18</v>
      </c>
      <c r="L180" s="47"/>
      <c r="M180" s="44"/>
      <c r="N180" s="40"/>
      <c r="O180" s="38"/>
      <c r="P180" s="35"/>
      <c r="Q180" s="50" t="s">
        <v>15</v>
      </c>
      <c r="R180" s="35"/>
      <c r="S180" s="35"/>
      <c r="T180" s="35"/>
      <c r="U180" s="26"/>
      <c r="V180" s="26"/>
      <c r="W180" s="26"/>
      <c r="X180" s="26"/>
      <c r="Y180" s="26"/>
      <c r="Z180" s="26"/>
      <c r="AA180" s="26"/>
      <c r="AB180" s="35"/>
      <c r="AC180" s="35"/>
      <c r="AD180" s="26"/>
      <c r="AE180" s="26"/>
      <c r="AF180" s="35"/>
      <c r="AG180" s="35"/>
      <c r="AH180" s="35"/>
      <c r="AI180" s="35"/>
      <c r="AJ180" s="35"/>
      <c r="AK180" s="227" t="s">
        <v>32</v>
      </c>
      <c r="AL180" s="228" t="s">
        <v>366</v>
      </c>
      <c r="AM180" s="229"/>
      <c r="AN180" s="229"/>
      <c r="AO180" s="229"/>
      <c r="AP180" s="230"/>
      <c r="AQ180" s="53"/>
      <c r="AR180" s="53"/>
      <c r="AS180" s="54">
        <v>15</v>
      </c>
      <c r="AT180" s="52">
        <v>7</v>
      </c>
      <c r="AU180" s="44"/>
      <c r="AV180" s="166"/>
      <c r="AW180" s="35"/>
      <c r="AX180" s="35"/>
      <c r="AY180" s="35"/>
      <c r="AZ180" s="50" t="s">
        <v>43</v>
      </c>
      <c r="BA180" s="35"/>
      <c r="BB180" s="35"/>
      <c r="BC180" s="35"/>
      <c r="BD180" s="26"/>
      <c r="BE180" s="26"/>
      <c r="BF180" s="26"/>
      <c r="BG180" s="26"/>
      <c r="BH180" s="26"/>
      <c r="BI180" s="26"/>
      <c r="BJ180" s="26"/>
      <c r="BK180" s="27"/>
    </row>
    <row r="181" spans="1:63" ht="9.75" customHeight="1">
      <c r="A181" s="35"/>
      <c r="B181" s="227"/>
      <c r="C181" s="241" t="s">
        <v>359</v>
      </c>
      <c r="D181" s="242"/>
      <c r="E181" s="242"/>
      <c r="F181" s="242"/>
      <c r="G181" s="243"/>
      <c r="H181" s="145"/>
      <c r="I181" s="145"/>
      <c r="J181" s="145"/>
      <c r="K181" s="47"/>
      <c r="L181" s="47"/>
      <c r="M181" s="44"/>
      <c r="N181" s="51">
        <v>21</v>
      </c>
      <c r="O181" s="47">
        <v>12</v>
      </c>
      <c r="P181" s="45">
        <v>16</v>
      </c>
      <c r="Q181" s="203" t="s">
        <v>428</v>
      </c>
      <c r="R181" s="204"/>
      <c r="S181" s="204"/>
      <c r="T181" s="204"/>
      <c r="U181" s="204"/>
      <c r="V181" s="204"/>
      <c r="W181" s="204"/>
      <c r="X181" s="204"/>
      <c r="Y181" s="204"/>
      <c r="Z181" s="204"/>
      <c r="AA181" s="205"/>
      <c r="AB181" s="35"/>
      <c r="AC181" s="35"/>
      <c r="AD181" s="26"/>
      <c r="AE181" s="26"/>
      <c r="AF181" s="35"/>
      <c r="AG181" s="35"/>
      <c r="AH181" s="35"/>
      <c r="AI181" s="35"/>
      <c r="AJ181" s="35"/>
      <c r="AK181" s="227"/>
      <c r="AL181" s="241" t="s">
        <v>367</v>
      </c>
      <c r="AM181" s="242"/>
      <c r="AN181" s="242"/>
      <c r="AO181" s="242"/>
      <c r="AP181" s="243"/>
      <c r="AQ181" s="47"/>
      <c r="AR181" s="47"/>
      <c r="AS181" s="47"/>
      <c r="AT181" s="47"/>
      <c r="AU181" s="44"/>
      <c r="AV181" s="166"/>
      <c r="AW181" s="45">
        <v>18</v>
      </c>
      <c r="AX181" s="45">
        <v>23</v>
      </c>
      <c r="AY181" s="35"/>
      <c r="AZ181" s="203" t="s">
        <v>417</v>
      </c>
      <c r="BA181" s="204"/>
      <c r="BB181" s="204"/>
      <c r="BC181" s="204"/>
      <c r="BD181" s="204"/>
      <c r="BE181" s="204"/>
      <c r="BF181" s="204"/>
      <c r="BG181" s="204"/>
      <c r="BH181" s="204"/>
      <c r="BI181" s="204"/>
      <c r="BJ181" s="205"/>
      <c r="BK181" s="27"/>
    </row>
    <row r="182" spans="1:70" ht="4.5" customHeight="1" thickBot="1">
      <c r="A182" s="35"/>
      <c r="B182" s="35"/>
      <c r="C182" s="27"/>
      <c r="D182" s="27"/>
      <c r="E182" s="27"/>
      <c r="F182" s="27"/>
      <c r="G182" s="27"/>
      <c r="H182" s="145"/>
      <c r="I182" s="145"/>
      <c r="J182" s="145"/>
      <c r="K182" s="47"/>
      <c r="L182" s="47"/>
      <c r="M182" s="44"/>
      <c r="N182" s="51"/>
      <c r="O182" s="47"/>
      <c r="P182" s="45"/>
      <c r="Q182" s="206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8"/>
      <c r="AB182" s="35"/>
      <c r="AC182" s="35"/>
      <c r="AD182" s="26"/>
      <c r="AE182" s="26"/>
      <c r="AF182" s="35"/>
      <c r="AG182" s="35"/>
      <c r="AH182" s="35"/>
      <c r="AI182" s="35"/>
      <c r="AJ182" s="35"/>
      <c r="AK182" s="35"/>
      <c r="AL182" s="27"/>
      <c r="AM182" s="27"/>
      <c r="AN182" s="27"/>
      <c r="AO182" s="27"/>
      <c r="AP182" s="27"/>
      <c r="AQ182" s="47"/>
      <c r="AR182" s="47"/>
      <c r="AS182" s="47"/>
      <c r="AT182" s="47"/>
      <c r="AU182" s="44"/>
      <c r="AV182" s="166"/>
      <c r="AW182" s="45"/>
      <c r="AX182" s="45"/>
      <c r="AY182" s="35"/>
      <c r="AZ182" s="206"/>
      <c r="BA182" s="207"/>
      <c r="BB182" s="207"/>
      <c r="BC182" s="207"/>
      <c r="BD182" s="207"/>
      <c r="BE182" s="207"/>
      <c r="BF182" s="207"/>
      <c r="BG182" s="207"/>
      <c r="BH182" s="207"/>
      <c r="BI182" s="207"/>
      <c r="BJ182" s="208"/>
      <c r="BK182" s="27"/>
      <c r="BQ182" s="5"/>
      <c r="BR182" s="5"/>
    </row>
    <row r="183" spans="1:63" ht="4.5" customHeight="1" thickTop="1">
      <c r="A183" s="35"/>
      <c r="B183" s="45"/>
      <c r="C183" s="27"/>
      <c r="D183" s="27"/>
      <c r="E183" s="27"/>
      <c r="F183" s="27"/>
      <c r="G183" s="27"/>
      <c r="H183" s="145"/>
      <c r="I183" s="145"/>
      <c r="J183" s="145"/>
      <c r="K183" s="47"/>
      <c r="L183" s="47"/>
      <c r="M183" s="44"/>
      <c r="N183" s="43"/>
      <c r="O183" s="55"/>
      <c r="P183" s="167"/>
      <c r="Q183" s="203" t="s">
        <v>431</v>
      </c>
      <c r="R183" s="204"/>
      <c r="S183" s="204"/>
      <c r="T183" s="204"/>
      <c r="U183" s="204"/>
      <c r="V183" s="204"/>
      <c r="W183" s="204"/>
      <c r="X183" s="204"/>
      <c r="Y183" s="204"/>
      <c r="Z183" s="204"/>
      <c r="AA183" s="205"/>
      <c r="AB183" s="35"/>
      <c r="AC183" s="35"/>
      <c r="AD183" s="26"/>
      <c r="AE183" s="26"/>
      <c r="AF183" s="35"/>
      <c r="AG183" s="35"/>
      <c r="AH183" s="35"/>
      <c r="AI183" s="35"/>
      <c r="AJ183" s="35"/>
      <c r="AK183" s="45"/>
      <c r="AL183" s="27"/>
      <c r="AM183" s="27"/>
      <c r="AN183" s="27"/>
      <c r="AO183" s="27"/>
      <c r="AP183" s="27"/>
      <c r="AQ183" s="47"/>
      <c r="AR183" s="47"/>
      <c r="AS183" s="47"/>
      <c r="AT183" s="47"/>
      <c r="AU183" s="44"/>
      <c r="AV183" s="44"/>
      <c r="AW183" s="168"/>
      <c r="AX183" s="169"/>
      <c r="AY183" s="139"/>
      <c r="AZ183" s="203" t="s">
        <v>418</v>
      </c>
      <c r="BA183" s="204"/>
      <c r="BB183" s="204"/>
      <c r="BC183" s="204"/>
      <c r="BD183" s="204"/>
      <c r="BE183" s="204"/>
      <c r="BF183" s="204"/>
      <c r="BG183" s="204"/>
      <c r="BH183" s="204"/>
      <c r="BI183" s="204"/>
      <c r="BJ183" s="205"/>
      <c r="BK183" s="27"/>
    </row>
    <row r="184" spans="1:63" ht="9.75" customHeight="1" thickBot="1">
      <c r="A184" s="35"/>
      <c r="B184" s="227" t="s">
        <v>30</v>
      </c>
      <c r="C184" s="228" t="s">
        <v>349</v>
      </c>
      <c r="D184" s="229"/>
      <c r="E184" s="229"/>
      <c r="F184" s="229"/>
      <c r="G184" s="230"/>
      <c r="H184" s="145"/>
      <c r="I184" s="145"/>
      <c r="J184" s="145"/>
      <c r="K184" s="47"/>
      <c r="L184" s="47"/>
      <c r="M184" s="44"/>
      <c r="N184" s="43">
        <v>16</v>
      </c>
      <c r="O184" s="145">
        <v>21</v>
      </c>
      <c r="P184" s="45">
        <v>21</v>
      </c>
      <c r="Q184" s="206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8"/>
      <c r="AB184" s="35"/>
      <c r="AC184" s="35"/>
      <c r="AD184" s="35"/>
      <c r="AE184" s="26"/>
      <c r="AF184" s="35"/>
      <c r="AG184" s="35"/>
      <c r="AH184" s="35"/>
      <c r="AI184" s="35"/>
      <c r="AJ184" s="35"/>
      <c r="AK184" s="227" t="s">
        <v>30</v>
      </c>
      <c r="AL184" s="228" t="s">
        <v>362</v>
      </c>
      <c r="AM184" s="229"/>
      <c r="AN184" s="229"/>
      <c r="AO184" s="229"/>
      <c r="AP184" s="230"/>
      <c r="AQ184" s="64"/>
      <c r="AR184" s="64"/>
      <c r="AS184" s="64"/>
      <c r="AT184" s="47"/>
      <c r="AU184" s="44"/>
      <c r="AV184" s="44"/>
      <c r="AW184" s="170">
        <v>21</v>
      </c>
      <c r="AX184" s="122">
        <v>25</v>
      </c>
      <c r="AY184" s="44"/>
      <c r="AZ184" s="206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8"/>
      <c r="BK184" s="27"/>
    </row>
    <row r="185" spans="1:63" ht="9.75" customHeight="1" thickTop="1">
      <c r="A185" s="35"/>
      <c r="B185" s="227"/>
      <c r="C185" s="231" t="s">
        <v>350</v>
      </c>
      <c r="D185" s="232"/>
      <c r="E185" s="232"/>
      <c r="F185" s="232"/>
      <c r="G185" s="233"/>
      <c r="H185" s="29"/>
      <c r="I185" s="29"/>
      <c r="J185" s="60">
        <v>27</v>
      </c>
      <c r="K185" s="47">
        <v>14</v>
      </c>
      <c r="L185" s="47">
        <v>21</v>
      </c>
      <c r="M185" s="44"/>
      <c r="N185" s="72"/>
      <c r="O185" s="27"/>
      <c r="P185" s="35"/>
      <c r="Q185" s="35"/>
      <c r="R185" s="35"/>
      <c r="S185" s="35"/>
      <c r="T185" s="35"/>
      <c r="U185" s="35"/>
      <c r="V185" s="35"/>
      <c r="W185" s="35"/>
      <c r="X185" s="35"/>
      <c r="Y185" s="26"/>
      <c r="Z185" s="26"/>
      <c r="AA185" s="26"/>
      <c r="AB185" s="35"/>
      <c r="AC185" s="35"/>
      <c r="AD185" s="35"/>
      <c r="AE185" s="26"/>
      <c r="AF185" s="35"/>
      <c r="AG185" s="35"/>
      <c r="AH185" s="35"/>
      <c r="AI185" s="35"/>
      <c r="AJ185" s="35"/>
      <c r="AK185" s="227"/>
      <c r="AL185" s="231" t="s">
        <v>363</v>
      </c>
      <c r="AM185" s="232"/>
      <c r="AN185" s="232"/>
      <c r="AO185" s="232"/>
      <c r="AP185" s="233"/>
      <c r="AQ185" s="47"/>
      <c r="AR185" s="47">
        <v>21</v>
      </c>
      <c r="AS185" s="47">
        <v>15</v>
      </c>
      <c r="AT185" s="42">
        <v>22</v>
      </c>
      <c r="AU185" s="44"/>
      <c r="AV185" s="44"/>
      <c r="AW185" s="39"/>
      <c r="AX185" s="44"/>
      <c r="AY185" s="44"/>
      <c r="AZ185" s="35"/>
      <c r="BA185" s="35"/>
      <c r="BB185" s="35"/>
      <c r="BC185" s="35"/>
      <c r="BD185" s="35"/>
      <c r="BE185" s="35"/>
      <c r="BF185" s="35"/>
      <c r="BG185" s="35"/>
      <c r="BH185" s="26"/>
      <c r="BI185" s="26"/>
      <c r="BJ185" s="26"/>
      <c r="BK185" s="27"/>
    </row>
    <row r="186" spans="1:63" ht="4.5" customHeight="1" thickBot="1">
      <c r="A186" s="35"/>
      <c r="B186" s="45"/>
      <c r="C186" s="27"/>
      <c r="D186" s="27"/>
      <c r="E186" s="27"/>
      <c r="F186" s="27"/>
      <c r="G186" s="27"/>
      <c r="H186" s="47"/>
      <c r="I186" s="47"/>
      <c r="J186" s="51"/>
      <c r="K186" s="64"/>
      <c r="L186" s="64"/>
      <c r="M186" s="44"/>
      <c r="N186" s="72"/>
      <c r="O186" s="27"/>
      <c r="P186" s="35"/>
      <c r="Q186" s="35"/>
      <c r="R186" s="35"/>
      <c r="S186" s="35"/>
      <c r="T186" s="35"/>
      <c r="U186" s="35"/>
      <c r="V186" s="35"/>
      <c r="W186" s="35"/>
      <c r="X186" s="35"/>
      <c r="Y186" s="26"/>
      <c r="Z186" s="26"/>
      <c r="AA186" s="26"/>
      <c r="AB186" s="35"/>
      <c r="AC186" s="35"/>
      <c r="AD186" s="35"/>
      <c r="AE186" s="26"/>
      <c r="AF186" s="35"/>
      <c r="AG186" s="35"/>
      <c r="AH186" s="35"/>
      <c r="AI186" s="35"/>
      <c r="AJ186" s="35"/>
      <c r="AK186" s="45"/>
      <c r="AL186" s="27"/>
      <c r="AM186" s="27"/>
      <c r="AN186" s="27"/>
      <c r="AO186" s="27"/>
      <c r="AP186" s="27"/>
      <c r="AQ186" s="47"/>
      <c r="AR186" s="47"/>
      <c r="AS186" s="47"/>
      <c r="AT186" s="48"/>
      <c r="AU186" s="153"/>
      <c r="AV186" s="153"/>
      <c r="AW186" s="39"/>
      <c r="AX186" s="44"/>
      <c r="AY186" s="44"/>
      <c r="AZ186" s="35"/>
      <c r="BA186" s="35"/>
      <c r="BB186" s="35"/>
      <c r="BC186" s="35"/>
      <c r="BD186" s="35"/>
      <c r="BE186" s="35"/>
      <c r="BF186" s="35"/>
      <c r="BG186" s="35"/>
      <c r="BH186" s="26"/>
      <c r="BI186" s="26"/>
      <c r="BJ186" s="26"/>
      <c r="BK186" s="27"/>
    </row>
    <row r="187" spans="1:63" ht="4.5" customHeight="1" thickTop="1">
      <c r="A187" s="35"/>
      <c r="B187" s="45"/>
      <c r="C187" s="27"/>
      <c r="D187" s="27"/>
      <c r="E187" s="27"/>
      <c r="F187" s="27"/>
      <c r="G187" s="27"/>
      <c r="H187" s="47"/>
      <c r="I187" s="47"/>
      <c r="J187" s="43"/>
      <c r="K187" s="47"/>
      <c r="L187" s="65"/>
      <c r="M187" s="44"/>
      <c r="N187" s="72"/>
      <c r="O187" s="27"/>
      <c r="P187" s="35"/>
      <c r="Q187" s="35"/>
      <c r="R187" s="35"/>
      <c r="S187" s="35"/>
      <c r="T187" s="35"/>
      <c r="U187" s="35"/>
      <c r="V187" s="35"/>
      <c r="W187" s="35"/>
      <c r="X187" s="35"/>
      <c r="Y187" s="26"/>
      <c r="Z187" s="26"/>
      <c r="AA187" s="26"/>
      <c r="AB187" s="35"/>
      <c r="AC187" s="35"/>
      <c r="AD187" s="35"/>
      <c r="AE187" s="35"/>
      <c r="AF187" s="35"/>
      <c r="AG187" s="35"/>
      <c r="AH187" s="35"/>
      <c r="AI187" s="35"/>
      <c r="AJ187" s="35"/>
      <c r="AK187" s="45"/>
      <c r="AL187" s="27"/>
      <c r="AM187" s="27"/>
      <c r="AN187" s="27"/>
      <c r="AO187" s="27"/>
      <c r="AP187" s="27"/>
      <c r="AQ187" s="47"/>
      <c r="AR187" s="47"/>
      <c r="AS187" s="51"/>
      <c r="AT187" s="47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26"/>
      <c r="BI187" s="26"/>
      <c r="BJ187" s="26"/>
      <c r="BK187" s="27"/>
    </row>
    <row r="188" spans="1:63" ht="9.75" customHeight="1" thickBot="1">
      <c r="A188" s="35"/>
      <c r="B188" s="227" t="s">
        <v>32</v>
      </c>
      <c r="C188" s="228" t="s">
        <v>354</v>
      </c>
      <c r="D188" s="229"/>
      <c r="E188" s="229"/>
      <c r="F188" s="229"/>
      <c r="G188" s="230"/>
      <c r="H188" s="64"/>
      <c r="I188" s="64"/>
      <c r="J188" s="49">
        <v>25</v>
      </c>
      <c r="K188" s="47">
        <v>21</v>
      </c>
      <c r="L188" s="65">
        <v>23</v>
      </c>
      <c r="M188" s="44"/>
      <c r="N188" s="72"/>
      <c r="O188" s="27"/>
      <c r="P188" s="35"/>
      <c r="Q188" s="50" t="s">
        <v>16</v>
      </c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35"/>
      <c r="AC188" s="35"/>
      <c r="AD188" s="35"/>
      <c r="AE188" s="35"/>
      <c r="AF188" s="35"/>
      <c r="AG188" s="35"/>
      <c r="AH188" s="35"/>
      <c r="AI188" s="35"/>
      <c r="AJ188" s="35"/>
      <c r="AK188" s="227" t="s">
        <v>33</v>
      </c>
      <c r="AL188" s="228" t="s">
        <v>364</v>
      </c>
      <c r="AM188" s="229"/>
      <c r="AN188" s="229"/>
      <c r="AO188" s="229"/>
      <c r="AP188" s="230"/>
      <c r="AQ188" s="53"/>
      <c r="AR188" s="53">
        <v>15</v>
      </c>
      <c r="AS188" s="54">
        <v>21</v>
      </c>
      <c r="AT188" s="47">
        <v>20</v>
      </c>
      <c r="AU188" s="35"/>
      <c r="AV188" s="35"/>
      <c r="AW188" s="35"/>
      <c r="AX188" s="35"/>
      <c r="AY188" s="35"/>
      <c r="AZ188" s="50" t="s">
        <v>44</v>
      </c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27"/>
    </row>
    <row r="189" spans="1:63" ht="9.75" customHeight="1" thickTop="1">
      <c r="A189" s="35"/>
      <c r="B189" s="227"/>
      <c r="C189" s="231" t="s">
        <v>355</v>
      </c>
      <c r="D189" s="232"/>
      <c r="E189" s="232"/>
      <c r="F189" s="232"/>
      <c r="G189" s="233"/>
      <c r="H189" s="27"/>
      <c r="I189" s="27"/>
      <c r="J189" s="27"/>
      <c r="K189" s="38"/>
      <c r="L189" s="66">
        <v>21</v>
      </c>
      <c r="M189" s="122">
        <v>13</v>
      </c>
      <c r="N189" s="72">
        <v>9</v>
      </c>
      <c r="O189" s="27"/>
      <c r="P189" s="35"/>
      <c r="Q189" s="203" t="s">
        <v>432</v>
      </c>
      <c r="R189" s="204"/>
      <c r="S189" s="204"/>
      <c r="T189" s="204"/>
      <c r="U189" s="204"/>
      <c r="V189" s="204"/>
      <c r="W189" s="204"/>
      <c r="X189" s="204"/>
      <c r="Y189" s="204"/>
      <c r="Z189" s="204"/>
      <c r="AA189" s="205"/>
      <c r="AB189" s="35"/>
      <c r="AC189" s="35"/>
      <c r="AD189" s="35"/>
      <c r="AE189" s="35"/>
      <c r="AF189" s="35"/>
      <c r="AG189" s="35"/>
      <c r="AH189" s="35"/>
      <c r="AI189" s="35"/>
      <c r="AJ189" s="35"/>
      <c r="AK189" s="227"/>
      <c r="AL189" s="231" t="s">
        <v>365</v>
      </c>
      <c r="AM189" s="232"/>
      <c r="AN189" s="232"/>
      <c r="AO189" s="232"/>
      <c r="AP189" s="233"/>
      <c r="AQ189" s="27"/>
      <c r="AR189" s="27"/>
      <c r="AS189" s="27"/>
      <c r="AT189" s="38"/>
      <c r="AU189" s="35"/>
      <c r="AV189" s="35"/>
      <c r="AW189" s="35"/>
      <c r="AX189" s="35"/>
      <c r="AY189" s="35"/>
      <c r="AZ189" s="203" t="s">
        <v>420</v>
      </c>
      <c r="BA189" s="204"/>
      <c r="BB189" s="204"/>
      <c r="BC189" s="204"/>
      <c r="BD189" s="204"/>
      <c r="BE189" s="204"/>
      <c r="BF189" s="204"/>
      <c r="BG189" s="204"/>
      <c r="BH189" s="204"/>
      <c r="BI189" s="204"/>
      <c r="BJ189" s="205"/>
      <c r="BK189" s="27"/>
    </row>
    <row r="190" spans="1:63" ht="4.5" customHeight="1" thickBot="1">
      <c r="A190" s="35"/>
      <c r="B190" s="67"/>
      <c r="C190" s="68"/>
      <c r="D190" s="68"/>
      <c r="E190" s="68"/>
      <c r="F190" s="68"/>
      <c r="G190" s="68"/>
      <c r="H190" s="27"/>
      <c r="I190" s="27"/>
      <c r="J190" s="27"/>
      <c r="K190" s="38"/>
      <c r="L190" s="66"/>
      <c r="M190" s="152"/>
      <c r="N190" s="70"/>
      <c r="O190" s="27"/>
      <c r="P190" s="71"/>
      <c r="Q190" s="206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8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206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8"/>
      <c r="BK190" s="27"/>
    </row>
    <row r="191" spans="1:63" ht="4.5" customHeight="1" thickTop="1">
      <c r="A191" s="35"/>
      <c r="B191" s="67"/>
      <c r="C191" s="68"/>
      <c r="D191" s="68"/>
      <c r="E191" s="68"/>
      <c r="F191" s="68"/>
      <c r="G191" s="68"/>
      <c r="H191" s="38"/>
      <c r="I191" s="38"/>
      <c r="J191" s="38"/>
      <c r="K191" s="38"/>
      <c r="L191" s="72"/>
      <c r="M191" s="45"/>
      <c r="N191" s="27"/>
      <c r="O191" s="27"/>
      <c r="P191" s="71"/>
      <c r="Q191" s="203" t="s">
        <v>434</v>
      </c>
      <c r="R191" s="204"/>
      <c r="S191" s="204"/>
      <c r="T191" s="204"/>
      <c r="U191" s="204"/>
      <c r="V191" s="204"/>
      <c r="W191" s="204"/>
      <c r="X191" s="204"/>
      <c r="Y191" s="204"/>
      <c r="Z191" s="204"/>
      <c r="AA191" s="20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203" t="s">
        <v>422</v>
      </c>
      <c r="BA191" s="204"/>
      <c r="BB191" s="204"/>
      <c r="BC191" s="204"/>
      <c r="BD191" s="204"/>
      <c r="BE191" s="204"/>
      <c r="BF191" s="204"/>
      <c r="BG191" s="204"/>
      <c r="BH191" s="204"/>
      <c r="BI191" s="204"/>
      <c r="BJ191" s="205"/>
      <c r="BK191" s="27"/>
    </row>
    <row r="192" spans="1:63" ht="9.75" customHeight="1" thickBot="1">
      <c r="A192" s="35"/>
      <c r="B192" s="227" t="s">
        <v>38</v>
      </c>
      <c r="C192" s="238" t="s">
        <v>356</v>
      </c>
      <c r="D192" s="239"/>
      <c r="E192" s="239"/>
      <c r="F192" s="239"/>
      <c r="G192" s="240"/>
      <c r="H192" s="74"/>
      <c r="I192" s="74"/>
      <c r="J192" s="74"/>
      <c r="K192" s="74"/>
      <c r="L192" s="70">
        <v>19</v>
      </c>
      <c r="M192" s="45">
        <v>21</v>
      </c>
      <c r="N192" s="27">
        <v>21</v>
      </c>
      <c r="O192" s="27"/>
      <c r="P192" s="71"/>
      <c r="Q192" s="206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8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206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8"/>
      <c r="BK192" s="27"/>
    </row>
    <row r="193" spans="1:63" ht="9.75" customHeight="1" thickTop="1">
      <c r="A193" s="35"/>
      <c r="B193" s="227"/>
      <c r="C193" s="241" t="s">
        <v>427</v>
      </c>
      <c r="D193" s="242"/>
      <c r="E193" s="242"/>
      <c r="F193" s="242"/>
      <c r="G193" s="243"/>
      <c r="H193" s="52"/>
      <c r="I193" s="47"/>
      <c r="J193" s="47"/>
      <c r="K193" s="27"/>
      <c r="L193" s="27"/>
      <c r="M193" s="27"/>
      <c r="N193" s="27"/>
      <c r="O193" s="27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27"/>
    </row>
    <row r="194" spans="1:63" ht="9.75" customHeight="1" thickBo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26"/>
      <c r="Z194" s="26"/>
      <c r="AA194" s="26"/>
      <c r="AB194" s="26"/>
      <c r="AC194" s="26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27"/>
      <c r="BI194" s="27"/>
      <c r="BJ194" s="27"/>
      <c r="BK194" s="27"/>
    </row>
    <row r="195" spans="1:70" ht="9.75" customHeight="1">
      <c r="A195" s="35"/>
      <c r="B195" s="297" t="s">
        <v>20</v>
      </c>
      <c r="C195" s="298"/>
      <c r="D195" s="285" t="str">
        <f>B197</f>
        <v>桧垣政志</v>
      </c>
      <c r="E195" s="264"/>
      <c r="F195" s="264"/>
      <c r="G195" s="277"/>
      <c r="H195" s="263" t="str">
        <f>B200</f>
        <v>大久保宏茂</v>
      </c>
      <c r="I195" s="264"/>
      <c r="J195" s="264"/>
      <c r="K195" s="277"/>
      <c r="L195" s="263" t="str">
        <f>B203</f>
        <v>篠原大介</v>
      </c>
      <c r="M195" s="264"/>
      <c r="N195" s="264"/>
      <c r="O195" s="277"/>
      <c r="P195" s="263" t="str">
        <f>B206</f>
        <v>曽我部</v>
      </c>
      <c r="Q195" s="264"/>
      <c r="R195" s="264"/>
      <c r="S195" s="265"/>
      <c r="T195" s="266" t="s">
        <v>49</v>
      </c>
      <c r="U195" s="267"/>
      <c r="V195" s="267"/>
      <c r="W195" s="268"/>
      <c r="X195" s="35"/>
      <c r="Y195" s="202" t="s">
        <v>261</v>
      </c>
      <c r="Z195" s="198"/>
      <c r="AA195" s="202" t="s">
        <v>262</v>
      </c>
      <c r="AB195" s="199"/>
      <c r="AC195" s="198" t="s">
        <v>263</v>
      </c>
      <c r="AD195" s="198"/>
      <c r="AE195" s="199"/>
      <c r="AF195" s="35"/>
      <c r="AG195" s="35"/>
      <c r="AH195" s="35"/>
      <c r="AI195" s="35"/>
      <c r="AJ195" s="35"/>
      <c r="AK195" s="297" t="s">
        <v>3</v>
      </c>
      <c r="AL195" s="298"/>
      <c r="AM195" s="285" t="str">
        <f>AK197</f>
        <v>高橋詔子</v>
      </c>
      <c r="AN195" s="264"/>
      <c r="AO195" s="264"/>
      <c r="AP195" s="277"/>
      <c r="AQ195" s="263" t="str">
        <f>AK200</f>
        <v>渡邉みどり</v>
      </c>
      <c r="AR195" s="264"/>
      <c r="AS195" s="264"/>
      <c r="AT195" s="277"/>
      <c r="AU195" s="263" t="str">
        <f>AK203</f>
        <v>篠原ひとみ</v>
      </c>
      <c r="AV195" s="264"/>
      <c r="AW195" s="264"/>
      <c r="AX195" s="277"/>
      <c r="AY195" s="263" t="str">
        <f>AK206</f>
        <v>坂上昌美</v>
      </c>
      <c r="AZ195" s="264"/>
      <c r="BA195" s="264"/>
      <c r="BB195" s="277"/>
      <c r="BC195" s="263" t="str">
        <f>AK209</f>
        <v>真鍋菜津美</v>
      </c>
      <c r="BD195" s="264"/>
      <c r="BE195" s="264"/>
      <c r="BF195" s="277"/>
      <c r="BG195" s="209" t="s">
        <v>49</v>
      </c>
      <c r="BH195" s="210"/>
      <c r="BI195" s="210"/>
      <c r="BJ195" s="211"/>
      <c r="BK195" s="27"/>
      <c r="BL195" s="317" t="s">
        <v>261</v>
      </c>
      <c r="BM195" s="196"/>
      <c r="BN195" s="317" t="s">
        <v>262</v>
      </c>
      <c r="BO195" s="197"/>
      <c r="BP195" s="196" t="s">
        <v>263</v>
      </c>
      <c r="BQ195" s="196"/>
      <c r="BR195" s="197"/>
    </row>
    <row r="196" spans="1:70" ht="9.75" customHeight="1" thickBot="1">
      <c r="A196" s="35"/>
      <c r="B196" s="299"/>
      <c r="C196" s="300"/>
      <c r="D196" s="200" t="str">
        <f>B198</f>
        <v>伏見隆</v>
      </c>
      <c r="E196" s="191"/>
      <c r="F196" s="191"/>
      <c r="G196" s="201"/>
      <c r="H196" s="184" t="str">
        <f>B201</f>
        <v>久保敬志</v>
      </c>
      <c r="I196" s="191"/>
      <c r="J196" s="191"/>
      <c r="K196" s="201"/>
      <c r="L196" s="184" t="str">
        <f>B204</f>
        <v>鈴木聡</v>
      </c>
      <c r="M196" s="191"/>
      <c r="N196" s="191"/>
      <c r="O196" s="201"/>
      <c r="P196" s="184" t="str">
        <f>B207</f>
        <v>青木裕嗣</v>
      </c>
      <c r="Q196" s="191"/>
      <c r="R196" s="191"/>
      <c r="S196" s="192"/>
      <c r="T196" s="193" t="s">
        <v>50</v>
      </c>
      <c r="U196" s="194"/>
      <c r="V196" s="194"/>
      <c r="W196" s="195"/>
      <c r="X196" s="35"/>
      <c r="Y196" s="76" t="s">
        <v>264</v>
      </c>
      <c r="Z196" s="77" t="s">
        <v>265</v>
      </c>
      <c r="AA196" s="76" t="s">
        <v>266</v>
      </c>
      <c r="AB196" s="78" t="s">
        <v>267</v>
      </c>
      <c r="AC196" s="77" t="s">
        <v>266</v>
      </c>
      <c r="AD196" s="77" t="s">
        <v>267</v>
      </c>
      <c r="AE196" s="78" t="s">
        <v>268</v>
      </c>
      <c r="AF196" s="35"/>
      <c r="AG196" s="35"/>
      <c r="AH196" s="35"/>
      <c r="AI196" s="35"/>
      <c r="AJ196" s="35"/>
      <c r="AK196" s="299"/>
      <c r="AL196" s="300"/>
      <c r="AM196" s="200" t="str">
        <f>AK198</f>
        <v>西坂由香</v>
      </c>
      <c r="AN196" s="191"/>
      <c r="AO196" s="191"/>
      <c r="AP196" s="201"/>
      <c r="AQ196" s="184" t="str">
        <f>AK201</f>
        <v>鈴木亜由美</v>
      </c>
      <c r="AR196" s="191"/>
      <c r="AS196" s="191"/>
      <c r="AT196" s="201"/>
      <c r="AU196" s="184" t="str">
        <f>AK204</f>
        <v>中山加奈子</v>
      </c>
      <c r="AV196" s="191"/>
      <c r="AW196" s="191"/>
      <c r="AX196" s="201"/>
      <c r="AY196" s="184" t="str">
        <f>AK207</f>
        <v>合田直子</v>
      </c>
      <c r="AZ196" s="191"/>
      <c r="BA196" s="191"/>
      <c r="BB196" s="201"/>
      <c r="BC196" s="184" t="str">
        <f>AK210</f>
        <v>曽我部みのり</v>
      </c>
      <c r="BD196" s="191"/>
      <c r="BE196" s="191"/>
      <c r="BF196" s="201"/>
      <c r="BG196" s="312" t="s">
        <v>50</v>
      </c>
      <c r="BH196" s="313"/>
      <c r="BI196" s="313"/>
      <c r="BJ196" s="314"/>
      <c r="BK196" s="27"/>
      <c r="BL196" s="10" t="s">
        <v>264</v>
      </c>
      <c r="BM196" s="11" t="s">
        <v>265</v>
      </c>
      <c r="BN196" s="10" t="s">
        <v>266</v>
      </c>
      <c r="BO196" s="12" t="s">
        <v>267</v>
      </c>
      <c r="BP196" s="11" t="s">
        <v>266</v>
      </c>
      <c r="BQ196" s="11" t="s">
        <v>267</v>
      </c>
      <c r="BR196" s="12" t="s">
        <v>268</v>
      </c>
    </row>
    <row r="197" spans="1:70" ht="9.75" customHeight="1">
      <c r="A197" s="35"/>
      <c r="B197" s="79" t="s">
        <v>144</v>
      </c>
      <c r="C197" s="80" t="s">
        <v>346</v>
      </c>
      <c r="D197" s="269"/>
      <c r="E197" s="270"/>
      <c r="F197" s="270"/>
      <c r="G197" s="271"/>
      <c r="H197" s="81">
        <v>21</v>
      </c>
      <c r="I197" s="82" t="str">
        <f>IF(H197="","","-")</f>
        <v>-</v>
      </c>
      <c r="J197" s="68">
        <v>15</v>
      </c>
      <c r="K197" s="274" t="s">
        <v>274</v>
      </c>
      <c r="L197" s="81">
        <v>21</v>
      </c>
      <c r="M197" s="83" t="str">
        <f aca="true" t="shared" si="42" ref="M197:M202">IF(L197="","","-")</f>
        <v>-</v>
      </c>
      <c r="N197" s="84">
        <v>17</v>
      </c>
      <c r="O197" s="277" t="s">
        <v>274</v>
      </c>
      <c r="P197" s="85">
        <v>21</v>
      </c>
      <c r="Q197" s="83" t="str">
        <f aca="true" t="shared" si="43" ref="Q197:Q205">IF(P197="","","-")</f>
        <v>-</v>
      </c>
      <c r="R197" s="86">
        <v>7</v>
      </c>
      <c r="S197" s="265" t="s">
        <v>274</v>
      </c>
      <c r="T197" s="278" t="s">
        <v>286</v>
      </c>
      <c r="U197" s="279"/>
      <c r="V197" s="279"/>
      <c r="W197" s="280"/>
      <c r="X197" s="35"/>
      <c r="Y197" s="87"/>
      <c r="Z197" s="88"/>
      <c r="AA197" s="87"/>
      <c r="AB197" s="89"/>
      <c r="AC197" s="88"/>
      <c r="AD197" s="88"/>
      <c r="AE197" s="89"/>
      <c r="AF197" s="35"/>
      <c r="AG197" s="35"/>
      <c r="AH197" s="35"/>
      <c r="AI197" s="35"/>
      <c r="AJ197" s="35"/>
      <c r="AK197" s="79" t="s">
        <v>221</v>
      </c>
      <c r="AL197" s="80" t="s">
        <v>333</v>
      </c>
      <c r="AM197" s="269"/>
      <c r="AN197" s="270"/>
      <c r="AO197" s="270"/>
      <c r="AP197" s="271"/>
      <c r="AQ197" s="81">
        <v>15</v>
      </c>
      <c r="AR197" s="82" t="str">
        <f>IF(AQ197="","","-")</f>
        <v>-</v>
      </c>
      <c r="AS197" s="68">
        <v>21</v>
      </c>
      <c r="AT197" s="274" t="s">
        <v>273</v>
      </c>
      <c r="AU197" s="81">
        <v>21</v>
      </c>
      <c r="AV197" s="83" t="str">
        <f aca="true" t="shared" si="44" ref="AV197:AV202">IF(AU197="","","-")</f>
        <v>-</v>
      </c>
      <c r="AW197" s="84">
        <v>17</v>
      </c>
      <c r="AX197" s="277" t="s">
        <v>274</v>
      </c>
      <c r="AY197" s="81">
        <v>21</v>
      </c>
      <c r="AZ197" s="83" t="str">
        <f aca="true" t="shared" si="45" ref="AZ197:AZ205">IF(AY197="","","-")</f>
        <v>-</v>
      </c>
      <c r="BA197" s="84">
        <v>14</v>
      </c>
      <c r="BB197" s="277" t="s">
        <v>274</v>
      </c>
      <c r="BC197" s="81">
        <v>21</v>
      </c>
      <c r="BD197" s="83" t="str">
        <f aca="true" t="shared" si="46" ref="BD197:BD208">IF(BC197="","","-")</f>
        <v>-</v>
      </c>
      <c r="BE197" s="84">
        <v>13</v>
      </c>
      <c r="BF197" s="277" t="s">
        <v>274</v>
      </c>
      <c r="BG197" s="309" t="s">
        <v>285</v>
      </c>
      <c r="BH197" s="310"/>
      <c r="BI197" s="310"/>
      <c r="BJ197" s="311"/>
      <c r="BK197" s="27"/>
      <c r="BL197" s="13"/>
      <c r="BM197" s="14"/>
      <c r="BN197" s="13"/>
      <c r="BO197" s="15"/>
      <c r="BP197" s="14"/>
      <c r="BQ197" s="14"/>
      <c r="BR197" s="15"/>
    </row>
    <row r="198" spans="1:70" ht="9.75" customHeight="1">
      <c r="A198" s="35"/>
      <c r="B198" s="79" t="s">
        <v>145</v>
      </c>
      <c r="C198" s="80" t="s">
        <v>167</v>
      </c>
      <c r="D198" s="272"/>
      <c r="E198" s="216"/>
      <c r="F198" s="216"/>
      <c r="G198" s="252"/>
      <c r="H198" s="81">
        <v>21</v>
      </c>
      <c r="I198" s="82" t="str">
        <f>IF(H198="","","-")</f>
        <v>-</v>
      </c>
      <c r="J198" s="90">
        <v>14</v>
      </c>
      <c r="K198" s="275"/>
      <c r="L198" s="81">
        <v>21</v>
      </c>
      <c r="M198" s="82" t="str">
        <f t="shared" si="42"/>
        <v>-</v>
      </c>
      <c r="N198" s="86">
        <v>12</v>
      </c>
      <c r="O198" s="245"/>
      <c r="P198" s="81">
        <v>21</v>
      </c>
      <c r="Q198" s="82" t="str">
        <f t="shared" si="43"/>
        <v>-</v>
      </c>
      <c r="R198" s="86">
        <v>16</v>
      </c>
      <c r="S198" s="257"/>
      <c r="T198" s="224"/>
      <c r="U198" s="225"/>
      <c r="V198" s="225"/>
      <c r="W198" s="226"/>
      <c r="X198" s="35"/>
      <c r="Y198" s="87">
        <f>COUNTIF(D197:S199,"○")</f>
        <v>3</v>
      </c>
      <c r="Z198" s="88">
        <f>COUNTIF(D197:S199,"×")</f>
        <v>0</v>
      </c>
      <c r="AA198" s="87">
        <f>(IF((D197-F197)&gt;0,1,0))+(IF((D198-F198)&gt;0,1,0))+(IF((D199-F199)&gt;0,1,0))+(IF((H197-J197)&gt;0,1,0))+(IF((H198-J198)&gt;0,1,0))+(IF((H199-J199)&gt;0,1,0))+(IF((L197-N197)&gt;0,1,0))+(IF((L198-N198)&gt;0,1,0))+(IF((L199-N199)&gt;0,1,0))+(IF((P197-R197)&gt;0,1,0))+(IF((P198-R198)&gt;0,1,0))+(IF((P199-R199)&gt;0,1,0))</f>
        <v>6</v>
      </c>
      <c r="AB198" s="89">
        <f>(IF((D197-F197)&lt;0,1,0))+(IF((D198-F198)&lt;0,1,0))+(IF((D199-F199)&lt;0,1,0))+(IF((H197-J197)&lt;0,1,0))+(IF((H198-J198)&lt;0,1,0))+(IF((H199-J199)&lt;0,1,0))+(IF((L197-N197)&lt;0,1,0))+(IF((L198-N198)&lt;0,1,0))+(IF((L199-N199)&lt;0,1,0))+(IF((P197-R197)&lt;0,1,0))+(IF((P198-R198)&lt;0,1,0))+(IF((P199-R199)&lt;0,1,0))</f>
        <v>0</v>
      </c>
      <c r="AC198" s="88">
        <f>SUM(D197:D199,H197:H199,L197:L199,P197:P199)</f>
        <v>126</v>
      </c>
      <c r="AD198" s="88">
        <f>SUM(F197:F199,J197:J199,N197:N199,R197:R199)</f>
        <v>81</v>
      </c>
      <c r="AE198" s="89">
        <f>AC198-AD198</f>
        <v>45</v>
      </c>
      <c r="AF198" s="35"/>
      <c r="AG198" s="35"/>
      <c r="AH198" s="35"/>
      <c r="AI198" s="35"/>
      <c r="AJ198" s="35"/>
      <c r="AK198" s="79" t="s">
        <v>222</v>
      </c>
      <c r="AL198" s="80" t="s">
        <v>211</v>
      </c>
      <c r="AM198" s="272"/>
      <c r="AN198" s="216"/>
      <c r="AO198" s="216"/>
      <c r="AP198" s="252"/>
      <c r="AQ198" s="81">
        <v>12</v>
      </c>
      <c r="AR198" s="82" t="str">
        <f>IF(AQ198="","","-")</f>
        <v>-</v>
      </c>
      <c r="AS198" s="171">
        <v>21</v>
      </c>
      <c r="AT198" s="275"/>
      <c r="AU198" s="81">
        <v>21</v>
      </c>
      <c r="AV198" s="82" t="str">
        <f t="shared" si="44"/>
        <v>-</v>
      </c>
      <c r="AW198" s="86">
        <v>15</v>
      </c>
      <c r="AX198" s="245"/>
      <c r="AY198" s="81">
        <v>19</v>
      </c>
      <c r="AZ198" s="82" t="str">
        <f t="shared" si="45"/>
        <v>-</v>
      </c>
      <c r="BA198" s="86">
        <v>21</v>
      </c>
      <c r="BB198" s="245"/>
      <c r="BC198" s="81">
        <v>21</v>
      </c>
      <c r="BD198" s="82" t="str">
        <f t="shared" si="46"/>
        <v>-</v>
      </c>
      <c r="BE198" s="86">
        <v>19</v>
      </c>
      <c r="BF198" s="245"/>
      <c r="BG198" s="290"/>
      <c r="BH198" s="291"/>
      <c r="BI198" s="291"/>
      <c r="BJ198" s="292"/>
      <c r="BK198" s="27"/>
      <c r="BL198" s="13">
        <f>COUNTIF(AM197:BF199,"○")</f>
        <v>3</v>
      </c>
      <c r="BM198" s="14">
        <f>COUNTIF(AM197:BF199,"×")</f>
        <v>1</v>
      </c>
      <c r="BN198" s="13">
        <f>(IF((AM197-AO197)&gt;0,1,0))+(IF((AM198-AO198)&gt;0,1,0))+(IF((AM199-AO199)&gt;0,1,0))+(IF((AQ197-AS197)&gt;0,1,0))+(IF((AQ198-AS198)&gt;0,1,0))+(IF((AQ199-AS199)&gt;0,1,0))+(IF((AU197-AW197)&gt;0,1,0))+(IF((AU198-AW198)&gt;0,1,0))+(IF((AU199-AW199)&gt;0,1,0))+(IF((AY197-BA197)&gt;0,1,0))+(IF((AY198-BA198)&gt;0,1,0))+(IF((AY199-BA199)&gt;0,1,0))+(IF((BC197-BE197)&gt;0,1,0))+(IF((BC198-BE198)&gt;0,1,0))+(IF((BC199-BE199)&gt;0,1,0))</f>
        <v>6</v>
      </c>
      <c r="BO198" s="15">
        <f>(IF((AM197-AO197)&lt;0,1,0))+(IF((AM198-AO198)&lt;0,1,0))+(IF((AM199-AO199)&lt;0,1,0))+(IF((AQ197-AS197)&lt;0,1,0))+(IF((AQ198-AS198)&lt;0,1,0))+(IF((AQ199-AS199)&lt;0,1,0))+(IF((AU197-AW197)&lt;0,1,0))+(IF((AU198-AW198)&lt;0,1,0))+(IF((AU199-AW199)&lt;0,1,0))+(IF((AY197-BA197)&lt;0,1,0))+(IF((AY198-BA198)&lt;0,1,0))+(IF((AY199-BA199)&lt;0,1,0))+(IF((BC197-BE197)&lt;0,1,0))+(IF((BC198-BE198)&lt;0,1,0))+(IF((BC199-BE199)&lt;0,1,0))</f>
        <v>3</v>
      </c>
      <c r="BP198" s="14">
        <f>SUM(AM197:AM199,AQ197:AQ199,AU197:AU199,AY197:AY199,BC197:BC199)</f>
        <v>172</v>
      </c>
      <c r="BQ198" s="14">
        <f>SUM(AO197:AO199,AS197:AS199,AW197:AW199,BA197:BA199,BE197:BE199)</f>
        <v>153</v>
      </c>
      <c r="BR198" s="15">
        <f>BP198-BQ198</f>
        <v>19</v>
      </c>
    </row>
    <row r="199" spans="1:70" ht="9.75" customHeight="1">
      <c r="A199" s="35"/>
      <c r="B199" s="91"/>
      <c r="C199" s="92" t="s">
        <v>168</v>
      </c>
      <c r="D199" s="273"/>
      <c r="E199" s="254"/>
      <c r="F199" s="254"/>
      <c r="G199" s="255"/>
      <c r="H199" s="93"/>
      <c r="I199" s="82">
        <f>IF(H199="","","-")</f>
      </c>
      <c r="J199" s="94"/>
      <c r="K199" s="276"/>
      <c r="L199" s="95"/>
      <c r="M199" s="96">
        <f t="shared" si="42"/>
      </c>
      <c r="N199" s="94"/>
      <c r="O199" s="250"/>
      <c r="P199" s="95"/>
      <c r="Q199" s="96">
        <f t="shared" si="43"/>
      </c>
      <c r="R199" s="94"/>
      <c r="S199" s="258"/>
      <c r="T199" s="259"/>
      <c r="U199" s="260"/>
      <c r="V199" s="261"/>
      <c r="W199" s="262"/>
      <c r="X199" s="35"/>
      <c r="Y199" s="87"/>
      <c r="Z199" s="88"/>
      <c r="AA199" s="87"/>
      <c r="AB199" s="89"/>
      <c r="AC199" s="88"/>
      <c r="AD199" s="88"/>
      <c r="AE199" s="89"/>
      <c r="AF199" s="35"/>
      <c r="AG199" s="35"/>
      <c r="AH199" s="35"/>
      <c r="AI199" s="35"/>
      <c r="AJ199" s="35"/>
      <c r="AK199" s="91"/>
      <c r="AL199" s="92" t="s">
        <v>9</v>
      </c>
      <c r="AM199" s="273"/>
      <c r="AN199" s="254"/>
      <c r="AO199" s="254"/>
      <c r="AP199" s="255"/>
      <c r="AQ199" s="93"/>
      <c r="AR199" s="82">
        <f>IF(AQ199="","","-")</f>
      </c>
      <c r="AS199" s="94"/>
      <c r="AT199" s="276"/>
      <c r="AU199" s="95"/>
      <c r="AV199" s="96">
        <f t="shared" si="44"/>
      </c>
      <c r="AW199" s="94"/>
      <c r="AX199" s="250"/>
      <c r="AY199" s="81">
        <v>21</v>
      </c>
      <c r="AZ199" s="82" t="str">
        <f t="shared" si="45"/>
        <v>-</v>
      </c>
      <c r="BA199" s="86">
        <v>12</v>
      </c>
      <c r="BB199" s="245"/>
      <c r="BC199" s="81"/>
      <c r="BD199" s="82">
        <f t="shared" si="46"/>
      </c>
      <c r="BE199" s="86"/>
      <c r="BF199" s="245"/>
      <c r="BG199" s="305"/>
      <c r="BH199" s="306"/>
      <c r="BI199" s="307"/>
      <c r="BJ199" s="308"/>
      <c r="BK199" s="27"/>
      <c r="BL199" s="13"/>
      <c r="BM199" s="14"/>
      <c r="BN199" s="13"/>
      <c r="BO199" s="15"/>
      <c r="BP199" s="14"/>
      <c r="BQ199" s="14"/>
      <c r="BR199" s="15"/>
    </row>
    <row r="200" spans="1:70" ht="9.75" customHeight="1">
      <c r="A200" s="35"/>
      <c r="B200" s="79" t="s">
        <v>146</v>
      </c>
      <c r="C200" s="100" t="s">
        <v>169</v>
      </c>
      <c r="D200" s="101">
        <f>IF(J197="","",J197)</f>
        <v>15</v>
      </c>
      <c r="E200" s="82" t="str">
        <f>IF(D200="","","-")</f>
        <v>-</v>
      </c>
      <c r="F200" s="102">
        <f>IF(H197="","",H197)</f>
        <v>21</v>
      </c>
      <c r="G200" s="244" t="str">
        <f>IF(K197="","",IF(K197="○","×",IF(K197="×","○")))</f>
        <v>×</v>
      </c>
      <c r="H200" s="212"/>
      <c r="I200" s="213"/>
      <c r="J200" s="213"/>
      <c r="K200" s="251"/>
      <c r="L200" s="103">
        <v>21</v>
      </c>
      <c r="M200" s="82" t="str">
        <f t="shared" si="42"/>
        <v>-</v>
      </c>
      <c r="N200" s="86">
        <v>10</v>
      </c>
      <c r="O200" s="245" t="s">
        <v>274</v>
      </c>
      <c r="P200" s="104">
        <v>21</v>
      </c>
      <c r="Q200" s="82" t="str">
        <f t="shared" si="43"/>
        <v>-</v>
      </c>
      <c r="R200" s="86">
        <v>9</v>
      </c>
      <c r="S200" s="256" t="s">
        <v>274</v>
      </c>
      <c r="T200" s="221" t="s">
        <v>285</v>
      </c>
      <c r="U200" s="222"/>
      <c r="V200" s="222"/>
      <c r="W200" s="223"/>
      <c r="X200" s="35"/>
      <c r="Y200" s="105"/>
      <c r="Z200" s="106"/>
      <c r="AA200" s="105"/>
      <c r="AB200" s="107"/>
      <c r="AC200" s="106"/>
      <c r="AD200" s="106"/>
      <c r="AE200" s="107"/>
      <c r="AF200" s="35"/>
      <c r="AG200" s="35"/>
      <c r="AH200" s="35"/>
      <c r="AI200" s="35"/>
      <c r="AJ200" s="35"/>
      <c r="AK200" s="79" t="s">
        <v>223</v>
      </c>
      <c r="AL200" s="100" t="s">
        <v>169</v>
      </c>
      <c r="AM200" s="101">
        <f>IF(AS197="","",AS197)</f>
        <v>21</v>
      </c>
      <c r="AN200" s="82" t="str">
        <f>IF(AM200="","","-")</f>
        <v>-</v>
      </c>
      <c r="AO200" s="102">
        <f>IF(AQ197="","",AQ197)</f>
        <v>15</v>
      </c>
      <c r="AP200" s="244" t="str">
        <f>IF(AT197="","",IF(AT197="○","×",IF(AT197="×","○")))</f>
        <v>○</v>
      </c>
      <c r="AQ200" s="212"/>
      <c r="AR200" s="213"/>
      <c r="AS200" s="213"/>
      <c r="AT200" s="251"/>
      <c r="AU200" s="103">
        <v>21</v>
      </c>
      <c r="AV200" s="82" t="str">
        <f t="shared" si="44"/>
        <v>-</v>
      </c>
      <c r="AW200" s="86">
        <v>13</v>
      </c>
      <c r="AX200" s="245" t="s">
        <v>274</v>
      </c>
      <c r="AY200" s="134">
        <v>21</v>
      </c>
      <c r="AZ200" s="118" t="str">
        <f t="shared" si="45"/>
        <v>-</v>
      </c>
      <c r="BA200" s="135">
        <v>14</v>
      </c>
      <c r="BB200" s="244" t="s">
        <v>274</v>
      </c>
      <c r="BC200" s="134">
        <v>21</v>
      </c>
      <c r="BD200" s="118" t="str">
        <f t="shared" si="46"/>
        <v>-</v>
      </c>
      <c r="BE200" s="135">
        <v>17</v>
      </c>
      <c r="BF200" s="244" t="s">
        <v>274</v>
      </c>
      <c r="BG200" s="287" t="s">
        <v>286</v>
      </c>
      <c r="BH200" s="288"/>
      <c r="BI200" s="288"/>
      <c r="BJ200" s="289"/>
      <c r="BK200" s="27"/>
      <c r="BL200" s="16"/>
      <c r="BM200" s="17"/>
      <c r="BN200" s="16"/>
      <c r="BO200" s="18"/>
      <c r="BP200" s="17"/>
      <c r="BQ200" s="17"/>
      <c r="BR200" s="18"/>
    </row>
    <row r="201" spans="1:70" ht="9.75" customHeight="1">
      <c r="A201" s="35"/>
      <c r="B201" s="79" t="s">
        <v>147</v>
      </c>
      <c r="C201" s="80" t="s">
        <v>169</v>
      </c>
      <c r="D201" s="108">
        <f>IF(J198="","",J198)</f>
        <v>14</v>
      </c>
      <c r="E201" s="82" t="str">
        <f>IF(D201="","","-")</f>
        <v>-</v>
      </c>
      <c r="F201" s="102">
        <f>IF(H198="","",H198)</f>
        <v>21</v>
      </c>
      <c r="G201" s="245" t="str">
        <f>IF(I198="","",I198)</f>
        <v>-</v>
      </c>
      <c r="H201" s="215"/>
      <c r="I201" s="216"/>
      <c r="J201" s="216"/>
      <c r="K201" s="252"/>
      <c r="L201" s="103">
        <v>21</v>
      </c>
      <c r="M201" s="82" t="str">
        <f t="shared" si="42"/>
        <v>-</v>
      </c>
      <c r="N201" s="86">
        <v>17</v>
      </c>
      <c r="O201" s="245"/>
      <c r="P201" s="109">
        <v>22</v>
      </c>
      <c r="Q201" s="82" t="str">
        <f t="shared" si="43"/>
        <v>-</v>
      </c>
      <c r="R201" s="68">
        <v>20</v>
      </c>
      <c r="S201" s="257"/>
      <c r="T201" s="224"/>
      <c r="U201" s="225"/>
      <c r="V201" s="225"/>
      <c r="W201" s="226"/>
      <c r="X201" s="35"/>
      <c r="Y201" s="87">
        <f>COUNTIF(D200:S202,"○")</f>
        <v>2</v>
      </c>
      <c r="Z201" s="88">
        <f>COUNTIF(D200:S202,"×")</f>
        <v>1</v>
      </c>
      <c r="AA201" s="87"/>
      <c r="AB201" s="89"/>
      <c r="AC201" s="88">
        <f>SUM(D200:D202,H200:H202,L200:L202,P200:P202)</f>
        <v>114</v>
      </c>
      <c r="AD201" s="88">
        <f>SUM(F200:F202,J200:J202,N200:N202,R200:R202)</f>
        <v>98</v>
      </c>
      <c r="AE201" s="89">
        <f>AC201-AD201</f>
        <v>16</v>
      </c>
      <c r="AF201" s="35"/>
      <c r="AG201" s="35"/>
      <c r="AH201" s="35"/>
      <c r="AI201" s="35"/>
      <c r="AJ201" s="35"/>
      <c r="AK201" s="79" t="s">
        <v>224</v>
      </c>
      <c r="AL201" s="80" t="s">
        <v>169</v>
      </c>
      <c r="AM201" s="108">
        <f>IF(AS198="","",AS198)</f>
        <v>21</v>
      </c>
      <c r="AN201" s="82" t="str">
        <f>IF(AM201="","","-")</f>
        <v>-</v>
      </c>
      <c r="AO201" s="102">
        <f>IF(AQ198="","",AQ198)</f>
        <v>12</v>
      </c>
      <c r="AP201" s="245" t="str">
        <f>IF(AR198="","",AR198)</f>
        <v>-</v>
      </c>
      <c r="AQ201" s="215"/>
      <c r="AR201" s="216"/>
      <c r="AS201" s="216"/>
      <c r="AT201" s="252"/>
      <c r="AU201" s="103">
        <v>21</v>
      </c>
      <c r="AV201" s="82" t="str">
        <f t="shared" si="44"/>
        <v>-</v>
      </c>
      <c r="AW201" s="86">
        <v>7</v>
      </c>
      <c r="AX201" s="245"/>
      <c r="AY201" s="81">
        <v>21</v>
      </c>
      <c r="AZ201" s="82" t="str">
        <f t="shared" si="45"/>
        <v>-</v>
      </c>
      <c r="BA201" s="86">
        <v>14</v>
      </c>
      <c r="BB201" s="245"/>
      <c r="BC201" s="81">
        <v>21</v>
      </c>
      <c r="BD201" s="82" t="str">
        <f t="shared" si="46"/>
        <v>-</v>
      </c>
      <c r="BE201" s="86">
        <v>9</v>
      </c>
      <c r="BF201" s="245"/>
      <c r="BG201" s="290"/>
      <c r="BH201" s="291"/>
      <c r="BI201" s="291"/>
      <c r="BJ201" s="292"/>
      <c r="BK201" s="27"/>
      <c r="BL201" s="13">
        <f>COUNTIF(AM200:BF202,"○")</f>
        <v>4</v>
      </c>
      <c r="BM201" s="14">
        <f>COUNTIF(AM200:BF202,"×")</f>
        <v>0</v>
      </c>
      <c r="BN201" s="13"/>
      <c r="BO201" s="15"/>
      <c r="BP201" s="14">
        <f>SUM(AM200:AM202,AQ200:AQ202,AU200:AU202,AY200:AY202,BC200:BC202)</f>
        <v>168</v>
      </c>
      <c r="BQ201" s="14">
        <f>SUM(AO200:AO202,AS200:AS202,AW200:AW202,BA200:BA202,BE200:BE202)</f>
        <v>101</v>
      </c>
      <c r="BR201" s="15">
        <f>BP201-BQ201</f>
        <v>67</v>
      </c>
    </row>
    <row r="202" spans="1:70" ht="9.75" customHeight="1">
      <c r="A202" s="35"/>
      <c r="B202" s="91"/>
      <c r="C202" s="110" t="s">
        <v>9</v>
      </c>
      <c r="D202" s="91">
        <f>IF(J199="","",J199)</f>
      </c>
      <c r="E202" s="82">
        <f aca="true" t="shared" si="47" ref="E202:E208">IF(D202="","","-")</f>
      </c>
      <c r="F202" s="111">
        <f>IF(H199="","",H199)</f>
      </c>
      <c r="G202" s="250">
        <f>IF(I199="","",I199)</f>
      </c>
      <c r="H202" s="253"/>
      <c r="I202" s="254"/>
      <c r="J202" s="254"/>
      <c r="K202" s="255"/>
      <c r="L202" s="112"/>
      <c r="M202" s="82">
        <f t="shared" si="42"/>
      </c>
      <c r="N202" s="113"/>
      <c r="O202" s="250"/>
      <c r="P202" s="114"/>
      <c r="Q202" s="96">
        <f t="shared" si="43"/>
      </c>
      <c r="R202" s="111"/>
      <c r="S202" s="258"/>
      <c r="T202" s="246"/>
      <c r="U202" s="247"/>
      <c r="V202" s="248"/>
      <c r="W202" s="249"/>
      <c r="X202" s="35"/>
      <c r="Y202" s="115"/>
      <c r="Z202" s="116"/>
      <c r="AA202" s="115"/>
      <c r="AB202" s="117"/>
      <c r="AC202" s="116"/>
      <c r="AD202" s="116"/>
      <c r="AE202" s="117"/>
      <c r="AF202" s="35"/>
      <c r="AG202" s="35"/>
      <c r="AH202" s="35"/>
      <c r="AI202" s="35"/>
      <c r="AJ202" s="35"/>
      <c r="AK202" s="91"/>
      <c r="AL202" s="110" t="s">
        <v>9</v>
      </c>
      <c r="AM202" s="91">
        <f>IF(AS199="","",AS199)</f>
      </c>
      <c r="AN202" s="82">
        <f>IF(AM202="","","-")</f>
      </c>
      <c r="AO202" s="111">
        <f>IF(AQ199="","",AQ199)</f>
      </c>
      <c r="AP202" s="250">
        <f>IF(AR199="","",AR199)</f>
      </c>
      <c r="AQ202" s="253"/>
      <c r="AR202" s="254"/>
      <c r="AS202" s="254"/>
      <c r="AT202" s="255"/>
      <c r="AU202" s="112"/>
      <c r="AV202" s="82">
        <f t="shared" si="44"/>
      </c>
      <c r="AW202" s="113"/>
      <c r="AX202" s="250"/>
      <c r="AY202" s="95"/>
      <c r="AZ202" s="96">
        <f t="shared" si="45"/>
      </c>
      <c r="BA202" s="94"/>
      <c r="BB202" s="250"/>
      <c r="BC202" s="95"/>
      <c r="BD202" s="96">
        <f t="shared" si="46"/>
      </c>
      <c r="BE202" s="94"/>
      <c r="BF202" s="250"/>
      <c r="BG202" s="301"/>
      <c r="BH202" s="302"/>
      <c r="BI202" s="303"/>
      <c r="BJ202" s="304"/>
      <c r="BK202" s="27"/>
      <c r="BL202" s="2"/>
      <c r="BM202" s="3"/>
      <c r="BN202" s="2"/>
      <c r="BO202" s="4"/>
      <c r="BP202" s="3"/>
      <c r="BQ202" s="3"/>
      <c r="BR202" s="4"/>
    </row>
    <row r="203" spans="1:70" ht="9.75" customHeight="1">
      <c r="A203" s="35"/>
      <c r="B203" s="108" t="s">
        <v>148</v>
      </c>
      <c r="C203" s="80" t="s">
        <v>170</v>
      </c>
      <c r="D203" s="108">
        <f>IF(N197="","",N197)</f>
        <v>17</v>
      </c>
      <c r="E203" s="118" t="str">
        <f t="shared" si="47"/>
        <v>-</v>
      </c>
      <c r="F203" s="102">
        <f>IF(L197="","",L197)</f>
        <v>21</v>
      </c>
      <c r="G203" s="244" t="str">
        <f>IF(O197="","",IF(O197="○","×",IF(O197="×","○")))</f>
        <v>×</v>
      </c>
      <c r="H203" s="109">
        <f>IF(N200="","",N200)</f>
        <v>10</v>
      </c>
      <c r="I203" s="82" t="str">
        <f aca="true" t="shared" si="48" ref="I203:I208">IF(H203="","","-")</f>
        <v>-</v>
      </c>
      <c r="J203" s="102">
        <f>IF(L200="","",L200)</f>
        <v>21</v>
      </c>
      <c r="K203" s="244" t="str">
        <f>IF(O200="","",IF(O200="○","×",IF(O200="×","○")))</f>
        <v>×</v>
      </c>
      <c r="L203" s="212"/>
      <c r="M203" s="213"/>
      <c r="N203" s="213"/>
      <c r="O203" s="251"/>
      <c r="P203" s="172">
        <v>21</v>
      </c>
      <c r="Q203" s="82" t="str">
        <f t="shared" si="43"/>
        <v>-</v>
      </c>
      <c r="R203" s="86">
        <v>12</v>
      </c>
      <c r="S203" s="256" t="s">
        <v>274</v>
      </c>
      <c r="T203" s="224" t="s">
        <v>288</v>
      </c>
      <c r="U203" s="225"/>
      <c r="V203" s="225"/>
      <c r="W203" s="226"/>
      <c r="X203" s="35"/>
      <c r="Y203" s="87"/>
      <c r="Z203" s="88"/>
      <c r="AA203" s="87"/>
      <c r="AB203" s="89"/>
      <c r="AC203" s="88"/>
      <c r="AD203" s="88"/>
      <c r="AE203" s="89"/>
      <c r="AF203" s="35"/>
      <c r="AG203" s="35"/>
      <c r="AH203" s="35"/>
      <c r="AI203" s="35"/>
      <c r="AJ203" s="35"/>
      <c r="AK203" s="108" t="s">
        <v>225</v>
      </c>
      <c r="AL203" s="80" t="s">
        <v>239</v>
      </c>
      <c r="AM203" s="108">
        <f>IF(AW197="","",AW197)</f>
        <v>17</v>
      </c>
      <c r="AN203" s="118" t="str">
        <f aca="true" t="shared" si="49" ref="AN203:AN211">IF(AM203="","","-")</f>
        <v>-</v>
      </c>
      <c r="AO203" s="102">
        <f>IF(AU197="","",AU197)</f>
        <v>21</v>
      </c>
      <c r="AP203" s="244" t="str">
        <f>IF(AX197="","",IF(AX197="○","×",IF(AX197="×","○")))</f>
        <v>×</v>
      </c>
      <c r="AQ203" s="109">
        <f>IF(AW200="","",AW200)</f>
        <v>13</v>
      </c>
      <c r="AR203" s="82" t="str">
        <f aca="true" t="shared" si="50" ref="AR203:AR211">IF(AQ203="","","-")</f>
        <v>-</v>
      </c>
      <c r="AS203" s="102">
        <f>IF(AU200="","",AU200)</f>
        <v>21</v>
      </c>
      <c r="AT203" s="244" t="str">
        <f>IF(AX200="","",IF(AX200="○","×",IF(AX200="×","○")))</f>
        <v>×</v>
      </c>
      <c r="AU203" s="212"/>
      <c r="AV203" s="213"/>
      <c r="AW203" s="213"/>
      <c r="AX203" s="251"/>
      <c r="AY203" s="81">
        <v>13</v>
      </c>
      <c r="AZ203" s="82" t="str">
        <f t="shared" si="45"/>
        <v>-</v>
      </c>
      <c r="BA203" s="86">
        <v>21</v>
      </c>
      <c r="BB203" s="245" t="s">
        <v>273</v>
      </c>
      <c r="BC203" s="81">
        <v>10</v>
      </c>
      <c r="BD203" s="82" t="str">
        <f t="shared" si="46"/>
        <v>-</v>
      </c>
      <c r="BE203" s="86">
        <v>21</v>
      </c>
      <c r="BF203" s="245" t="s">
        <v>273</v>
      </c>
      <c r="BG203" s="290" t="s">
        <v>300</v>
      </c>
      <c r="BH203" s="291"/>
      <c r="BI203" s="291"/>
      <c r="BJ203" s="292"/>
      <c r="BK203" s="27"/>
      <c r="BL203" s="13"/>
      <c r="BM203" s="14"/>
      <c r="BN203" s="13"/>
      <c r="BO203" s="15"/>
      <c r="BP203" s="14"/>
      <c r="BQ203" s="14"/>
      <c r="BR203" s="15"/>
    </row>
    <row r="204" spans="1:70" ht="9.75" customHeight="1">
      <c r="A204" s="35"/>
      <c r="B204" s="108" t="s">
        <v>149</v>
      </c>
      <c r="C204" s="80" t="s">
        <v>170</v>
      </c>
      <c r="D204" s="108">
        <f>IF(N198="","",N198)</f>
        <v>12</v>
      </c>
      <c r="E204" s="82" t="str">
        <f t="shared" si="47"/>
        <v>-</v>
      </c>
      <c r="F204" s="102">
        <f>IF(L198="","",L198)</f>
        <v>21</v>
      </c>
      <c r="G204" s="245">
        <f>IF(I201="","",I201)</f>
      </c>
      <c r="H204" s="109">
        <f>IF(N201="","",N201)</f>
        <v>17</v>
      </c>
      <c r="I204" s="82" t="str">
        <f t="shared" si="48"/>
        <v>-</v>
      </c>
      <c r="J204" s="102">
        <f>IF(L201="","",L201)</f>
        <v>21</v>
      </c>
      <c r="K204" s="245" t="str">
        <f>IF(M201="","",M201)</f>
        <v>-</v>
      </c>
      <c r="L204" s="215"/>
      <c r="M204" s="216"/>
      <c r="N204" s="216"/>
      <c r="O204" s="252"/>
      <c r="P204" s="103">
        <v>21</v>
      </c>
      <c r="Q204" s="82" t="str">
        <f t="shared" si="43"/>
        <v>-</v>
      </c>
      <c r="R204" s="68">
        <v>14</v>
      </c>
      <c r="S204" s="257"/>
      <c r="T204" s="224"/>
      <c r="U204" s="225"/>
      <c r="V204" s="225"/>
      <c r="W204" s="226"/>
      <c r="X204" s="35"/>
      <c r="Y204" s="87">
        <f>COUNTIF(D203:S205,"○")</f>
        <v>1</v>
      </c>
      <c r="Z204" s="88">
        <f>COUNTIF(D203:S205,"×")</f>
        <v>2</v>
      </c>
      <c r="AA204" s="87"/>
      <c r="AB204" s="89"/>
      <c r="AC204" s="88">
        <f>SUM(D203:D205,H203:H205,L203:L205,P203:P205)</f>
        <v>98</v>
      </c>
      <c r="AD204" s="88">
        <f>SUM(F203:F205,J203:J205,N203:N205,R203:R205)</f>
        <v>110</v>
      </c>
      <c r="AE204" s="89">
        <f>AC204-AD204</f>
        <v>-12</v>
      </c>
      <c r="AF204" s="35"/>
      <c r="AG204" s="35"/>
      <c r="AH204" s="35"/>
      <c r="AI204" s="35"/>
      <c r="AJ204" s="35"/>
      <c r="AK204" s="108" t="s">
        <v>226</v>
      </c>
      <c r="AL204" s="80" t="s">
        <v>240</v>
      </c>
      <c r="AM204" s="108">
        <f>IF(AW198="","",AW198)</f>
        <v>15</v>
      </c>
      <c r="AN204" s="82" t="str">
        <f t="shared" si="49"/>
        <v>-</v>
      </c>
      <c r="AO204" s="102">
        <f>IF(AU198="","",AU198)</f>
        <v>21</v>
      </c>
      <c r="AP204" s="245">
        <f>IF(AR201="","",AR201)</f>
      </c>
      <c r="AQ204" s="109">
        <f>IF(AW201="","",AW201)</f>
        <v>7</v>
      </c>
      <c r="AR204" s="82" t="str">
        <f t="shared" si="50"/>
        <v>-</v>
      </c>
      <c r="AS204" s="102">
        <f>IF(AU201="","",AU201)</f>
        <v>21</v>
      </c>
      <c r="AT204" s="245" t="str">
        <f>IF(AV201="","",AV201)</f>
        <v>-</v>
      </c>
      <c r="AU204" s="215"/>
      <c r="AV204" s="216"/>
      <c r="AW204" s="216"/>
      <c r="AX204" s="252"/>
      <c r="AY204" s="81">
        <v>8</v>
      </c>
      <c r="AZ204" s="82" t="str">
        <f t="shared" si="45"/>
        <v>-</v>
      </c>
      <c r="BA204" s="86">
        <v>21</v>
      </c>
      <c r="BB204" s="245"/>
      <c r="BC204" s="81">
        <v>11</v>
      </c>
      <c r="BD204" s="82" t="str">
        <f t="shared" si="46"/>
        <v>-</v>
      </c>
      <c r="BE204" s="86">
        <v>21</v>
      </c>
      <c r="BF204" s="245"/>
      <c r="BG204" s="290"/>
      <c r="BH204" s="291"/>
      <c r="BI204" s="291"/>
      <c r="BJ204" s="292"/>
      <c r="BK204" s="27"/>
      <c r="BL204" s="13">
        <f>COUNTIF(AM203:BF205,"○")</f>
        <v>0</v>
      </c>
      <c r="BM204" s="14">
        <f>COUNTIF(AM203:BF205,"×")</f>
        <v>4</v>
      </c>
      <c r="BN204" s="13"/>
      <c r="BO204" s="15"/>
      <c r="BP204" s="14">
        <f>SUM(AM203:AM205,AQ203:AQ205,AU203:AU205,AY203:AY205,BC203:BC205)</f>
        <v>94</v>
      </c>
      <c r="BQ204" s="14">
        <f>SUM(AO203:AO205,AS203:AS205,AW203:AW205,BA203:BA205,BE203:BE205)</f>
        <v>168</v>
      </c>
      <c r="BR204" s="15">
        <f>BP204-BQ204</f>
        <v>-74</v>
      </c>
    </row>
    <row r="205" spans="1:70" ht="9.75" customHeight="1">
      <c r="A205" s="35"/>
      <c r="B205" s="91"/>
      <c r="C205" s="92"/>
      <c r="D205" s="91">
        <f>IF(N199="","",N199)</f>
      </c>
      <c r="E205" s="96">
        <f t="shared" si="47"/>
      </c>
      <c r="F205" s="113">
        <f>IF(L199="","",L199)</f>
      </c>
      <c r="G205" s="250">
        <f>IF(I202="","",I202)</f>
      </c>
      <c r="H205" s="112">
        <f>IF(N202="","",N202)</f>
      </c>
      <c r="I205" s="82">
        <f t="shared" si="48"/>
      </c>
      <c r="J205" s="113">
        <f>IF(L202="","",L202)</f>
      </c>
      <c r="K205" s="250">
        <f>IF(M202="","",M202)</f>
      </c>
      <c r="L205" s="253"/>
      <c r="M205" s="254"/>
      <c r="N205" s="254"/>
      <c r="O205" s="255"/>
      <c r="P205" s="112"/>
      <c r="Q205" s="82">
        <f t="shared" si="43"/>
      </c>
      <c r="R205" s="113"/>
      <c r="S205" s="258"/>
      <c r="T205" s="259"/>
      <c r="U205" s="260"/>
      <c r="V205" s="261"/>
      <c r="W205" s="262"/>
      <c r="X205" s="35"/>
      <c r="Y205" s="87"/>
      <c r="Z205" s="88"/>
      <c r="AA205" s="87"/>
      <c r="AB205" s="89"/>
      <c r="AC205" s="88"/>
      <c r="AD205" s="88"/>
      <c r="AE205" s="89"/>
      <c r="AF205" s="35"/>
      <c r="AG205" s="35"/>
      <c r="AH205" s="35"/>
      <c r="AI205" s="35"/>
      <c r="AJ205" s="35"/>
      <c r="AK205" s="91"/>
      <c r="AL205" s="92" t="s">
        <v>9</v>
      </c>
      <c r="AM205" s="108">
        <f>IF(AW199="","",AW199)</f>
      </c>
      <c r="AN205" s="82">
        <f t="shared" si="49"/>
      </c>
      <c r="AO205" s="102">
        <f>IF(AU199="","",AU199)</f>
      </c>
      <c r="AP205" s="245">
        <f>IF(AR202="","",AR202)</f>
      </c>
      <c r="AQ205" s="109">
        <f>IF(AW202="","",AW202)</f>
      </c>
      <c r="AR205" s="82">
        <f t="shared" si="50"/>
      </c>
      <c r="AS205" s="102">
        <f>IF(AU202="","",AU202)</f>
      </c>
      <c r="AT205" s="245">
        <f>IF(AV202="","",AV202)</f>
      </c>
      <c r="AU205" s="215"/>
      <c r="AV205" s="216"/>
      <c r="AW205" s="216"/>
      <c r="AX205" s="252"/>
      <c r="AY205" s="81"/>
      <c r="AZ205" s="82">
        <f t="shared" si="45"/>
      </c>
      <c r="BA205" s="86"/>
      <c r="BB205" s="245"/>
      <c r="BC205" s="81"/>
      <c r="BD205" s="82">
        <f t="shared" si="46"/>
      </c>
      <c r="BE205" s="86"/>
      <c r="BF205" s="245"/>
      <c r="BG205" s="305"/>
      <c r="BH205" s="306"/>
      <c r="BI205" s="307"/>
      <c r="BJ205" s="308"/>
      <c r="BK205" s="27"/>
      <c r="BL205" s="13"/>
      <c r="BM205" s="14"/>
      <c r="BN205" s="13"/>
      <c r="BO205" s="15"/>
      <c r="BP205" s="14"/>
      <c r="BQ205" s="14"/>
      <c r="BR205" s="15"/>
    </row>
    <row r="206" spans="1:70" ht="9.75" customHeight="1">
      <c r="A206" s="35"/>
      <c r="B206" s="119" t="s">
        <v>424</v>
      </c>
      <c r="C206" s="100" t="s">
        <v>171</v>
      </c>
      <c r="D206" s="108">
        <f>IF(R197="","",R197)</f>
        <v>7</v>
      </c>
      <c r="E206" s="82" t="str">
        <f t="shared" si="47"/>
        <v>-</v>
      </c>
      <c r="F206" s="102">
        <f>IF(P197="","",P197)</f>
        <v>21</v>
      </c>
      <c r="G206" s="244" t="str">
        <f>IF(S197="","",IF(S197="○","×",IF(S197="×","○")))</f>
        <v>×</v>
      </c>
      <c r="H206" s="109">
        <f>IF(R200="","",R200)</f>
        <v>9</v>
      </c>
      <c r="I206" s="118" t="str">
        <f t="shared" si="48"/>
        <v>-</v>
      </c>
      <c r="J206" s="102">
        <f>IF(P200="","",P200)</f>
        <v>21</v>
      </c>
      <c r="K206" s="244" t="str">
        <f>IF(S200="","",IF(S200="○","×",IF(S200="×","○")))</f>
        <v>×</v>
      </c>
      <c r="L206" s="120">
        <f>IF(R203="","",R203)</f>
        <v>12</v>
      </c>
      <c r="M206" s="82" t="str">
        <f>IF(L206="","","-")</f>
        <v>-</v>
      </c>
      <c r="N206" s="121">
        <f>IF(P203="","",P203)</f>
        <v>21</v>
      </c>
      <c r="O206" s="244" t="str">
        <f>IF(S203="","",IF(S203="○","×",IF(S203="×","○")))</f>
        <v>×</v>
      </c>
      <c r="P206" s="212"/>
      <c r="Q206" s="213"/>
      <c r="R206" s="213"/>
      <c r="S206" s="214"/>
      <c r="T206" s="326" t="s">
        <v>425</v>
      </c>
      <c r="U206" s="327"/>
      <c r="V206" s="327"/>
      <c r="W206" s="328"/>
      <c r="X206" s="35"/>
      <c r="Y206" s="105"/>
      <c r="Z206" s="106"/>
      <c r="AA206" s="105"/>
      <c r="AB206" s="107"/>
      <c r="AC206" s="106"/>
      <c r="AD206" s="106"/>
      <c r="AE206" s="107"/>
      <c r="AF206" s="35"/>
      <c r="AG206" s="35"/>
      <c r="AH206" s="35"/>
      <c r="AI206" s="35"/>
      <c r="AJ206" s="35"/>
      <c r="AK206" s="79" t="s">
        <v>227</v>
      </c>
      <c r="AL206" s="100" t="s">
        <v>172</v>
      </c>
      <c r="AM206" s="119">
        <f>IF(BA197="","",BA197)</f>
        <v>14</v>
      </c>
      <c r="AN206" s="118" t="str">
        <f t="shared" si="49"/>
        <v>-</v>
      </c>
      <c r="AO206" s="121">
        <f>IF(AY197="","",AY197)</f>
        <v>21</v>
      </c>
      <c r="AP206" s="315" t="str">
        <f>IF(BB197="","",IF(BB197="○","×",IF(BB197="×","○")))</f>
        <v>×</v>
      </c>
      <c r="AQ206" s="120">
        <f>IF(BA200="","",BA200)</f>
        <v>14</v>
      </c>
      <c r="AR206" s="118" t="str">
        <f t="shared" si="50"/>
        <v>-</v>
      </c>
      <c r="AS206" s="121">
        <f>IF(AY200="","",AY200)</f>
        <v>21</v>
      </c>
      <c r="AT206" s="244" t="str">
        <f>IF(BB200="","",IF(BB200="○","×",IF(BB200="×","○")))</f>
        <v>×</v>
      </c>
      <c r="AU206" s="121">
        <f>IF(BA203="","",BA203)</f>
        <v>21</v>
      </c>
      <c r="AV206" s="118" t="str">
        <f aca="true" t="shared" si="51" ref="AV206:AV211">IF(AU206="","","-")</f>
        <v>-</v>
      </c>
      <c r="AW206" s="121">
        <f>IF(AY203="","",AY203)</f>
        <v>13</v>
      </c>
      <c r="AX206" s="244" t="str">
        <f>IF(BB203="","",IF(BB203="○","×",IF(BB203="×","○")))</f>
        <v>○</v>
      </c>
      <c r="AY206" s="212"/>
      <c r="AZ206" s="213"/>
      <c r="BA206" s="213"/>
      <c r="BB206" s="251"/>
      <c r="BC206" s="134">
        <v>21</v>
      </c>
      <c r="BD206" s="118" t="str">
        <f t="shared" si="46"/>
        <v>-</v>
      </c>
      <c r="BE206" s="135">
        <v>14</v>
      </c>
      <c r="BF206" s="244" t="s">
        <v>273</v>
      </c>
      <c r="BG206" s="287" t="s">
        <v>287</v>
      </c>
      <c r="BH206" s="288"/>
      <c r="BI206" s="288"/>
      <c r="BJ206" s="289"/>
      <c r="BK206" s="27"/>
      <c r="BL206" s="16"/>
      <c r="BM206" s="17"/>
      <c r="BN206" s="16"/>
      <c r="BO206" s="18"/>
      <c r="BP206" s="17"/>
      <c r="BQ206" s="17"/>
      <c r="BR206" s="18"/>
    </row>
    <row r="207" spans="1:70" ht="9.75" customHeight="1">
      <c r="A207" s="35"/>
      <c r="B207" s="108" t="s">
        <v>150</v>
      </c>
      <c r="C207" s="80" t="s">
        <v>171</v>
      </c>
      <c r="D207" s="108">
        <f>IF(R198="","",R198)</f>
        <v>16</v>
      </c>
      <c r="E207" s="82" t="str">
        <f t="shared" si="47"/>
        <v>-</v>
      </c>
      <c r="F207" s="102">
        <f>IF(P198="","",P198)</f>
        <v>21</v>
      </c>
      <c r="G207" s="245" t="str">
        <f>IF(I204="","",I204)</f>
        <v>-</v>
      </c>
      <c r="H207" s="109">
        <f>IF(R201="","",R201)</f>
        <v>20</v>
      </c>
      <c r="I207" s="82" t="str">
        <f t="shared" si="48"/>
        <v>-</v>
      </c>
      <c r="J207" s="102">
        <f>IF(P201="","",P201)</f>
        <v>22</v>
      </c>
      <c r="K207" s="245">
        <f>IF(M204="","",M204)</f>
      </c>
      <c r="L207" s="104">
        <f>IF(R204="","",R204)</f>
        <v>14</v>
      </c>
      <c r="M207" s="82" t="str">
        <f>IF(L207="","","-")</f>
        <v>-</v>
      </c>
      <c r="N207" s="102">
        <f>IF(P204="","",P204)</f>
        <v>21</v>
      </c>
      <c r="O207" s="245" t="str">
        <f>IF(Q204="","",Q204)</f>
        <v>-</v>
      </c>
      <c r="P207" s="215"/>
      <c r="Q207" s="216"/>
      <c r="R207" s="216"/>
      <c r="S207" s="217"/>
      <c r="T207" s="329"/>
      <c r="U207" s="330"/>
      <c r="V207" s="330"/>
      <c r="W207" s="331"/>
      <c r="X207" s="35"/>
      <c r="Y207" s="87">
        <f>COUNTIF(D206:S208,"○")</f>
        <v>0</v>
      </c>
      <c r="Z207" s="88">
        <f>COUNTIF(D206:S208,"×")</f>
        <v>3</v>
      </c>
      <c r="AA207" s="87"/>
      <c r="AB207" s="89"/>
      <c r="AC207" s="88">
        <f>SUM(D206:D208,H206:H208,L206:L208,P206:P208)</f>
        <v>78</v>
      </c>
      <c r="AD207" s="88">
        <f>SUM(F206:F208,J206:J208,N206:N208,R206:R208)</f>
        <v>127</v>
      </c>
      <c r="AE207" s="89">
        <f>AC207-AD207</f>
        <v>-49</v>
      </c>
      <c r="AF207" s="35"/>
      <c r="AG207" s="35"/>
      <c r="AH207" s="35"/>
      <c r="AI207" s="35"/>
      <c r="AJ207" s="35"/>
      <c r="AK207" s="79" t="s">
        <v>228</v>
      </c>
      <c r="AL207" s="80" t="s">
        <v>172</v>
      </c>
      <c r="AM207" s="108">
        <f>IF(BA198="","",BA198)</f>
        <v>21</v>
      </c>
      <c r="AN207" s="82" t="str">
        <f t="shared" si="49"/>
        <v>-</v>
      </c>
      <c r="AO207" s="102">
        <f>IF(AY198="","",AY198)</f>
        <v>19</v>
      </c>
      <c r="AP207" s="316" t="str">
        <f>IF(AR204="","",AR204)</f>
        <v>-</v>
      </c>
      <c r="AQ207" s="109">
        <f>IF(BA201="","",BA201)</f>
        <v>14</v>
      </c>
      <c r="AR207" s="82" t="str">
        <f t="shared" si="50"/>
        <v>-</v>
      </c>
      <c r="AS207" s="102">
        <f>IF(AY201="","",AY201)</f>
        <v>21</v>
      </c>
      <c r="AT207" s="245">
        <f>IF(AV204="","",AV204)</f>
      </c>
      <c r="AU207" s="102">
        <f>IF(BA204="","",BA204)</f>
        <v>21</v>
      </c>
      <c r="AV207" s="82" t="str">
        <f t="shared" si="51"/>
        <v>-</v>
      </c>
      <c r="AW207" s="102">
        <f>IF(AY204="","",AY204)</f>
        <v>8</v>
      </c>
      <c r="AX207" s="245" t="str">
        <f>IF(AZ204="","",AZ204)</f>
        <v>-</v>
      </c>
      <c r="AY207" s="215"/>
      <c r="AZ207" s="216"/>
      <c r="BA207" s="216"/>
      <c r="BB207" s="252"/>
      <c r="BC207" s="81">
        <v>13</v>
      </c>
      <c r="BD207" s="82" t="str">
        <f t="shared" si="46"/>
        <v>-</v>
      </c>
      <c r="BE207" s="86">
        <v>21</v>
      </c>
      <c r="BF207" s="245"/>
      <c r="BG207" s="290"/>
      <c r="BH207" s="291"/>
      <c r="BI207" s="291"/>
      <c r="BJ207" s="292"/>
      <c r="BK207" s="27"/>
      <c r="BL207" s="13">
        <f>COUNTIF(AM206:BF208,"○")</f>
        <v>1</v>
      </c>
      <c r="BM207" s="14">
        <f>COUNTIF(AM206:BF208,"×")</f>
        <v>3</v>
      </c>
      <c r="BN207" s="13"/>
      <c r="BO207" s="15"/>
      <c r="BP207" s="14">
        <f>SUM(AM206:AM208,AQ206:AQ208,AU206:AU208,AY206:AY208,BC206:BC208)</f>
        <v>171</v>
      </c>
      <c r="BQ207" s="14">
        <f>SUM(AO206:AO208,AS206:AS208,AW206:AW208,BA206:BA208,BE206:BE208)</f>
        <v>181</v>
      </c>
      <c r="BR207" s="15">
        <f>BP207-BQ207</f>
        <v>-10</v>
      </c>
    </row>
    <row r="208" spans="1:70" ht="9.75" customHeight="1" thickBot="1">
      <c r="A208" s="35"/>
      <c r="B208" s="123"/>
      <c r="C208" s="124" t="s">
        <v>9</v>
      </c>
      <c r="D208" s="123">
        <f>IF(R199="","",R199)</f>
      </c>
      <c r="E208" s="125">
        <f t="shared" si="47"/>
      </c>
      <c r="F208" s="126">
        <f>IF(P199="","",P199)</f>
      </c>
      <c r="G208" s="201">
        <f>IF(I205="","",I205)</f>
      </c>
      <c r="H208" s="127">
        <f>IF(R202="","",R202)</f>
      </c>
      <c r="I208" s="125">
        <f t="shared" si="48"/>
      </c>
      <c r="J208" s="126">
        <f>IF(P202="","",P202)</f>
      </c>
      <c r="K208" s="201">
        <f>IF(M205="","",M205)</f>
      </c>
      <c r="L208" s="127">
        <f>IF(R205="","",R205)</f>
      </c>
      <c r="M208" s="125">
        <f>IF(L208="","","-")</f>
      </c>
      <c r="N208" s="126">
        <f>IF(P205="","",P205)</f>
      </c>
      <c r="O208" s="201">
        <f>IF(Q205="","",Q205)</f>
      </c>
      <c r="P208" s="218"/>
      <c r="Q208" s="219"/>
      <c r="R208" s="219"/>
      <c r="S208" s="220"/>
      <c r="T208" s="234"/>
      <c r="U208" s="235"/>
      <c r="V208" s="236"/>
      <c r="W208" s="237"/>
      <c r="X208" s="35"/>
      <c r="Y208" s="128"/>
      <c r="Z208" s="129"/>
      <c r="AA208" s="128"/>
      <c r="AB208" s="130"/>
      <c r="AC208" s="129"/>
      <c r="AD208" s="129"/>
      <c r="AE208" s="130"/>
      <c r="AF208" s="35"/>
      <c r="AG208" s="35"/>
      <c r="AH208" s="35"/>
      <c r="AI208" s="35"/>
      <c r="AJ208" s="35"/>
      <c r="AK208" s="108"/>
      <c r="AL208" s="92" t="s">
        <v>9</v>
      </c>
      <c r="AM208" s="108">
        <f>IF(BA199="","",BA199)</f>
        <v>12</v>
      </c>
      <c r="AN208" s="82" t="str">
        <f t="shared" si="49"/>
        <v>-</v>
      </c>
      <c r="AO208" s="102">
        <f>IF(AY199="","",AY199)</f>
        <v>21</v>
      </c>
      <c r="AP208" s="316">
        <f>IF(AR205="","",AR205)</f>
      </c>
      <c r="AQ208" s="109">
        <f>IF(BA202="","",BA202)</f>
      </c>
      <c r="AR208" s="82">
        <f t="shared" si="50"/>
      </c>
      <c r="AS208" s="102">
        <f>IF(AY202="","",AY202)</f>
      </c>
      <c r="AT208" s="245">
        <f>IF(AV205="","",AV205)</f>
      </c>
      <c r="AU208" s="102">
        <f>IF(BA205="","",BA205)</f>
      </c>
      <c r="AV208" s="82">
        <f t="shared" si="51"/>
      </c>
      <c r="AW208" s="102">
        <f>IF(AY205="","",AY205)</f>
      </c>
      <c r="AX208" s="245">
        <f>IF(AZ205="","",AZ205)</f>
      </c>
      <c r="AY208" s="215"/>
      <c r="AZ208" s="216"/>
      <c r="BA208" s="216"/>
      <c r="BB208" s="252"/>
      <c r="BC208" s="81">
        <v>20</v>
      </c>
      <c r="BD208" s="82" t="str">
        <f t="shared" si="46"/>
        <v>-</v>
      </c>
      <c r="BE208" s="86">
        <v>22</v>
      </c>
      <c r="BF208" s="245"/>
      <c r="BG208" s="301"/>
      <c r="BH208" s="302"/>
      <c r="BI208" s="303"/>
      <c r="BJ208" s="304"/>
      <c r="BK208" s="27"/>
      <c r="BL208" s="2"/>
      <c r="BM208" s="3"/>
      <c r="BN208" s="2"/>
      <c r="BO208" s="4"/>
      <c r="BP208" s="3"/>
      <c r="BQ208" s="3"/>
      <c r="BR208" s="4"/>
    </row>
    <row r="209" spans="1:70" ht="9.75" customHeight="1" thickBo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26"/>
      <c r="Z209" s="26"/>
      <c r="AA209" s="26"/>
      <c r="AB209" s="26"/>
      <c r="AC209" s="26"/>
      <c r="AD209" s="35"/>
      <c r="AE209" s="35"/>
      <c r="AF209" s="35"/>
      <c r="AG209" s="35"/>
      <c r="AH209" s="35"/>
      <c r="AI209" s="35"/>
      <c r="AJ209" s="35"/>
      <c r="AK209" s="119" t="s">
        <v>229</v>
      </c>
      <c r="AL209" s="131" t="s">
        <v>173</v>
      </c>
      <c r="AM209" s="119">
        <f>IF(BE197="","",BE197)</f>
        <v>13</v>
      </c>
      <c r="AN209" s="118" t="str">
        <f t="shared" si="49"/>
        <v>-</v>
      </c>
      <c r="AO209" s="121">
        <f>IF(BC197="","",BC197)</f>
        <v>21</v>
      </c>
      <c r="AP209" s="315" t="str">
        <f>IF(BF197="","",IF(BF197="○","×",IF(BF197="×","○")))</f>
        <v>×</v>
      </c>
      <c r="AQ209" s="120">
        <f>IF(BE200="","",BE200)</f>
        <v>17</v>
      </c>
      <c r="AR209" s="118" t="str">
        <f t="shared" si="50"/>
        <v>-</v>
      </c>
      <c r="AS209" s="121">
        <f>IF(BC200="","",BC200)</f>
        <v>21</v>
      </c>
      <c r="AT209" s="244" t="str">
        <f>IF(BF200="","",IF(BF200="○","×",IF(BF200="×","○")))</f>
        <v>×</v>
      </c>
      <c r="AU209" s="121">
        <f>IF(BE203="","",BE203)</f>
        <v>21</v>
      </c>
      <c r="AV209" s="118" t="str">
        <f t="shared" si="51"/>
        <v>-</v>
      </c>
      <c r="AW209" s="121">
        <f>IF(BC203="","",BC203)</f>
        <v>10</v>
      </c>
      <c r="AX209" s="244" t="str">
        <f>IF(BF203="","",IF(BF203="○","×",IF(BF203="×","○")))</f>
        <v>○</v>
      </c>
      <c r="AY209" s="120">
        <f>IF(BE206="","",BE206)</f>
        <v>14</v>
      </c>
      <c r="AZ209" s="118" t="str">
        <f>IF(AY209="","","-")</f>
        <v>-</v>
      </c>
      <c r="BA209" s="121">
        <f>IF(BC206="","",BC206)</f>
        <v>21</v>
      </c>
      <c r="BB209" s="244" t="str">
        <f>IF(BF206="","",IF(BF206="○","×",IF(BF206="×","○")))</f>
        <v>○</v>
      </c>
      <c r="BC209" s="212"/>
      <c r="BD209" s="213"/>
      <c r="BE209" s="213"/>
      <c r="BF209" s="251"/>
      <c r="BG209" s="287" t="s">
        <v>288</v>
      </c>
      <c r="BH209" s="288"/>
      <c r="BI209" s="288"/>
      <c r="BJ209" s="289"/>
      <c r="BK209" s="27"/>
      <c r="BL209" s="13"/>
      <c r="BM209" s="14"/>
      <c r="BN209" s="13"/>
      <c r="BO209" s="15"/>
      <c r="BP209" s="14"/>
      <c r="BQ209" s="14"/>
      <c r="BR209" s="15"/>
    </row>
    <row r="210" spans="1:70" ht="9.75" customHeight="1">
      <c r="A210" s="35"/>
      <c r="B210" s="297" t="s">
        <v>21</v>
      </c>
      <c r="C210" s="298"/>
      <c r="D210" s="285" t="str">
        <f>B212</f>
        <v>堀井浩</v>
      </c>
      <c r="E210" s="264"/>
      <c r="F210" s="264"/>
      <c r="G210" s="277"/>
      <c r="H210" s="263" t="str">
        <f>B215</f>
        <v>森實政臣</v>
      </c>
      <c r="I210" s="264"/>
      <c r="J210" s="264"/>
      <c r="K210" s="277"/>
      <c r="L210" s="263" t="str">
        <f>B218</f>
        <v>福田明彦</v>
      </c>
      <c r="M210" s="264"/>
      <c r="N210" s="264"/>
      <c r="O210" s="277"/>
      <c r="P210" s="263" t="str">
        <f>B221</f>
        <v>井原勇貴</v>
      </c>
      <c r="Q210" s="264"/>
      <c r="R210" s="264"/>
      <c r="S210" s="265"/>
      <c r="T210" s="266" t="s">
        <v>49</v>
      </c>
      <c r="U210" s="267"/>
      <c r="V210" s="267"/>
      <c r="W210" s="268"/>
      <c r="X210" s="35"/>
      <c r="Y210" s="202" t="s">
        <v>261</v>
      </c>
      <c r="Z210" s="198"/>
      <c r="AA210" s="202" t="s">
        <v>262</v>
      </c>
      <c r="AB210" s="199"/>
      <c r="AC210" s="198" t="s">
        <v>263</v>
      </c>
      <c r="AD210" s="198"/>
      <c r="AE210" s="199"/>
      <c r="AF210" s="35"/>
      <c r="AG210" s="35"/>
      <c r="AH210" s="35"/>
      <c r="AI210" s="35"/>
      <c r="AJ210" s="35"/>
      <c r="AK210" s="108" t="s">
        <v>230</v>
      </c>
      <c r="AL210" s="80" t="s">
        <v>173</v>
      </c>
      <c r="AM210" s="108">
        <f>IF(BE198="","",BE198)</f>
        <v>19</v>
      </c>
      <c r="AN210" s="82" t="str">
        <f t="shared" si="49"/>
        <v>-</v>
      </c>
      <c r="AO210" s="102">
        <f>IF(BC198="","",BC198)</f>
        <v>21</v>
      </c>
      <c r="AP210" s="316">
        <f>IF(AR201="","",AR201)</f>
      </c>
      <c r="AQ210" s="109">
        <f>IF(BE201="","",BE201)</f>
        <v>9</v>
      </c>
      <c r="AR210" s="82" t="str">
        <f t="shared" si="50"/>
        <v>-</v>
      </c>
      <c r="AS210" s="102">
        <f>IF(BC201="","",BC201)</f>
        <v>21</v>
      </c>
      <c r="AT210" s="245" t="str">
        <f>IF(AV207="","",AV207)</f>
        <v>-</v>
      </c>
      <c r="AU210" s="102">
        <f>IF(BE204="","",BE204)</f>
        <v>21</v>
      </c>
      <c r="AV210" s="82" t="str">
        <f t="shared" si="51"/>
        <v>-</v>
      </c>
      <c r="AW210" s="102">
        <f>IF(BC204="","",BC204)</f>
        <v>11</v>
      </c>
      <c r="AX210" s="245">
        <f>IF(AZ207="","",AZ207)</f>
      </c>
      <c r="AY210" s="109">
        <f>IF(BE207="","",BE207)</f>
        <v>21</v>
      </c>
      <c r="AZ210" s="82" t="str">
        <f>IF(AY210="","","-")</f>
        <v>-</v>
      </c>
      <c r="BA210" s="102">
        <f>IF(BC207="","",BC207)</f>
        <v>13</v>
      </c>
      <c r="BB210" s="245" t="str">
        <f>IF(BD207="","",BD207)</f>
        <v>-</v>
      </c>
      <c r="BC210" s="215"/>
      <c r="BD210" s="216"/>
      <c r="BE210" s="216"/>
      <c r="BF210" s="252"/>
      <c r="BG210" s="290"/>
      <c r="BH210" s="291"/>
      <c r="BI210" s="291"/>
      <c r="BJ210" s="292"/>
      <c r="BK210" s="27"/>
      <c r="BL210" s="13">
        <f>COUNTIF(AM209:BF211,"○")</f>
        <v>2</v>
      </c>
      <c r="BM210" s="14">
        <f>COUNTIF(AM209:BF211,"×")</f>
        <v>2</v>
      </c>
      <c r="BN210" s="13"/>
      <c r="BO210" s="15"/>
      <c r="BP210" s="14">
        <f>SUM(AM209:AM211,AQ209:AQ211,AU209:AU211,AY209:AY211,BC209:BC211)</f>
        <v>157</v>
      </c>
      <c r="BQ210" s="14">
        <f>SUM(AO209:AO211,AS209:AS211,AW209:AW211,BA209:BA211,BE209:BE211)</f>
        <v>159</v>
      </c>
      <c r="BR210" s="15">
        <f>BP210-BQ210</f>
        <v>-2</v>
      </c>
    </row>
    <row r="211" spans="1:70" ht="9.75" customHeight="1" thickBot="1">
      <c r="A211" s="35"/>
      <c r="B211" s="299"/>
      <c r="C211" s="300"/>
      <c r="D211" s="200" t="str">
        <f>B213</f>
        <v>秦英司</v>
      </c>
      <c r="E211" s="191"/>
      <c r="F211" s="191"/>
      <c r="G211" s="201"/>
      <c r="H211" s="184" t="str">
        <f>B216</f>
        <v>峰村憲一</v>
      </c>
      <c r="I211" s="191"/>
      <c r="J211" s="191"/>
      <c r="K211" s="201"/>
      <c r="L211" s="184" t="str">
        <f>B219</f>
        <v>三原壮司</v>
      </c>
      <c r="M211" s="191"/>
      <c r="N211" s="191"/>
      <c r="O211" s="201"/>
      <c r="P211" s="184" t="str">
        <f>B222</f>
        <v>杉尾翔</v>
      </c>
      <c r="Q211" s="191"/>
      <c r="R211" s="191"/>
      <c r="S211" s="192"/>
      <c r="T211" s="193" t="s">
        <v>50</v>
      </c>
      <c r="U211" s="194"/>
      <c r="V211" s="194"/>
      <c r="W211" s="195"/>
      <c r="X211" s="35"/>
      <c r="Y211" s="76" t="s">
        <v>264</v>
      </c>
      <c r="Z211" s="77" t="s">
        <v>265</v>
      </c>
      <c r="AA211" s="76" t="s">
        <v>266</v>
      </c>
      <c r="AB211" s="78" t="s">
        <v>267</v>
      </c>
      <c r="AC211" s="77" t="s">
        <v>266</v>
      </c>
      <c r="AD211" s="77" t="s">
        <v>267</v>
      </c>
      <c r="AE211" s="78" t="s">
        <v>268</v>
      </c>
      <c r="AF211" s="35"/>
      <c r="AG211" s="35"/>
      <c r="AH211" s="35"/>
      <c r="AI211" s="35"/>
      <c r="AJ211" s="35"/>
      <c r="AK211" s="123"/>
      <c r="AL211" s="124" t="s">
        <v>269</v>
      </c>
      <c r="AM211" s="123">
        <f>IF(BE199="","",BE199)</f>
      </c>
      <c r="AN211" s="125">
        <f t="shared" si="49"/>
      </c>
      <c r="AO211" s="126">
        <f>IF(BC199="","",BC199)</f>
      </c>
      <c r="AP211" s="191">
        <f>IF(AR202="","",AR202)</f>
      </c>
      <c r="AQ211" s="127">
        <f>IF(BE202="","",BE202)</f>
      </c>
      <c r="AR211" s="125">
        <f t="shared" si="50"/>
      </c>
      <c r="AS211" s="126">
        <f>IF(BC202="","",BC202)</f>
      </c>
      <c r="AT211" s="201">
        <f>IF(AV208="","",AV208)</f>
      </c>
      <c r="AU211" s="126">
        <f>IF(BE205="","",BE205)</f>
      </c>
      <c r="AV211" s="125">
        <f t="shared" si="51"/>
      </c>
      <c r="AW211" s="126">
        <f>IF(BC205="","",BC205)</f>
      </c>
      <c r="AX211" s="201">
        <f>IF(AZ208="","",AZ208)</f>
      </c>
      <c r="AY211" s="127">
        <f>IF(BE208="","",BE208)</f>
        <v>22</v>
      </c>
      <c r="AZ211" s="125" t="str">
        <f>IF(AY211="","","-")</f>
        <v>-</v>
      </c>
      <c r="BA211" s="126">
        <f>IF(BC208="","",BC208)</f>
        <v>20</v>
      </c>
      <c r="BB211" s="201" t="str">
        <f>IF(BD208="","",BD208)</f>
        <v>-</v>
      </c>
      <c r="BC211" s="218"/>
      <c r="BD211" s="219"/>
      <c r="BE211" s="219"/>
      <c r="BF211" s="286"/>
      <c r="BG211" s="293"/>
      <c r="BH211" s="294"/>
      <c r="BI211" s="295"/>
      <c r="BJ211" s="296"/>
      <c r="BK211" s="27"/>
      <c r="BL211" s="2"/>
      <c r="BM211" s="3"/>
      <c r="BN211" s="2"/>
      <c r="BO211" s="4"/>
      <c r="BP211" s="3"/>
      <c r="BQ211" s="3"/>
      <c r="BR211" s="4"/>
    </row>
    <row r="212" spans="1:63" ht="9.75" customHeight="1" thickBot="1">
      <c r="A212" s="35"/>
      <c r="B212" s="79" t="s">
        <v>151</v>
      </c>
      <c r="C212" s="80" t="s">
        <v>351</v>
      </c>
      <c r="D212" s="269"/>
      <c r="E212" s="270"/>
      <c r="F212" s="270"/>
      <c r="G212" s="271"/>
      <c r="H212" s="81">
        <v>21</v>
      </c>
      <c r="I212" s="82" t="str">
        <f>IF(H212="","","-")</f>
        <v>-</v>
      </c>
      <c r="J212" s="68">
        <v>12</v>
      </c>
      <c r="K212" s="274" t="s">
        <v>274</v>
      </c>
      <c r="L212" s="81">
        <v>21</v>
      </c>
      <c r="M212" s="83" t="str">
        <f aca="true" t="shared" si="52" ref="M212:M217">IF(L212="","","-")</f>
        <v>-</v>
      </c>
      <c r="N212" s="84">
        <v>14</v>
      </c>
      <c r="O212" s="277" t="s">
        <v>274</v>
      </c>
      <c r="P212" s="85">
        <v>21</v>
      </c>
      <c r="Q212" s="83" t="str">
        <f aca="true" t="shared" si="53" ref="Q212:Q220">IF(P212="","","-")</f>
        <v>-</v>
      </c>
      <c r="R212" s="86">
        <v>11</v>
      </c>
      <c r="S212" s="265" t="s">
        <v>274</v>
      </c>
      <c r="T212" s="278" t="s">
        <v>286</v>
      </c>
      <c r="U212" s="279"/>
      <c r="V212" s="279"/>
      <c r="W212" s="280"/>
      <c r="X212" s="35"/>
      <c r="Y212" s="87"/>
      <c r="Z212" s="88"/>
      <c r="AA212" s="87"/>
      <c r="AB212" s="89"/>
      <c r="AC212" s="88"/>
      <c r="AD212" s="88"/>
      <c r="AE212" s="89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27"/>
      <c r="BI212" s="27"/>
      <c r="BJ212" s="27"/>
      <c r="BK212" s="27"/>
    </row>
    <row r="213" spans="1:66" ht="9.75" customHeight="1">
      <c r="A213" s="35"/>
      <c r="B213" s="79" t="s">
        <v>152</v>
      </c>
      <c r="C213" s="80" t="s">
        <v>39</v>
      </c>
      <c r="D213" s="272"/>
      <c r="E213" s="216"/>
      <c r="F213" s="216"/>
      <c r="G213" s="252"/>
      <c r="H213" s="81">
        <v>21</v>
      </c>
      <c r="I213" s="82" t="str">
        <f>IF(H213="","","-")</f>
        <v>-</v>
      </c>
      <c r="J213" s="90">
        <v>13</v>
      </c>
      <c r="K213" s="275"/>
      <c r="L213" s="81">
        <v>21</v>
      </c>
      <c r="M213" s="82" t="str">
        <f t="shared" si="52"/>
        <v>-</v>
      </c>
      <c r="N213" s="86">
        <v>10</v>
      </c>
      <c r="O213" s="245"/>
      <c r="P213" s="81">
        <v>21</v>
      </c>
      <c r="Q213" s="82" t="str">
        <f t="shared" si="53"/>
        <v>-</v>
      </c>
      <c r="R213" s="86">
        <v>16</v>
      </c>
      <c r="S213" s="257"/>
      <c r="T213" s="224"/>
      <c r="U213" s="225"/>
      <c r="V213" s="225"/>
      <c r="W213" s="226"/>
      <c r="X213" s="35"/>
      <c r="Y213" s="87">
        <f>COUNTIF(D212:S214,"○")</f>
        <v>3</v>
      </c>
      <c r="Z213" s="88">
        <f>COUNTIF(D212:S214,"×")</f>
        <v>0</v>
      </c>
      <c r="AA213" s="87">
        <f>(IF((D212-F212)&gt;0,1,0))+(IF((D213-F213)&gt;0,1,0))+(IF((D214-F214)&gt;0,1,0))+(IF((H212-J212)&gt;0,1,0))+(IF((H213-J213)&gt;0,1,0))+(IF((H214-J214)&gt;0,1,0))+(IF((L212-N212)&gt;0,1,0))+(IF((L213-N213)&gt;0,1,0))+(IF((L214-N214)&gt;0,1,0))+(IF((P212-R212)&gt;0,1,0))+(IF((P213-R213)&gt;0,1,0))+(IF((P214-R214)&gt;0,1,0))</f>
        <v>6</v>
      </c>
      <c r="AB213" s="89">
        <f>(IF((D212-F212)&lt;0,1,0))+(IF((D213-F213)&lt;0,1,0))+(IF((D214-F214)&lt;0,1,0))+(IF((H212-J212)&lt;0,1,0))+(IF((H213-J213)&lt;0,1,0))+(IF((H214-J214)&lt;0,1,0))+(IF((L212-N212)&lt;0,1,0))+(IF((L213-N213)&lt;0,1,0))+(IF((L214-N214)&lt;0,1,0))+(IF((P212-R212)&lt;0,1,0))+(IF((P213-R213)&lt;0,1,0))+(IF((P214-R214)&lt;0,1,0))</f>
        <v>0</v>
      </c>
      <c r="AC213" s="88">
        <f>SUM(D212:D214,H212:H214,L212:L214,P212:P214)</f>
        <v>126</v>
      </c>
      <c r="AD213" s="88">
        <f>SUM(F212:F214,J212:J214,N212:N214,R212:R214)</f>
        <v>76</v>
      </c>
      <c r="AE213" s="89">
        <f>AC213-AD213</f>
        <v>50</v>
      </c>
      <c r="AF213" s="35"/>
      <c r="AG213" s="35"/>
      <c r="AH213" s="35"/>
      <c r="AI213" s="35"/>
      <c r="AJ213" s="35"/>
      <c r="AK213" s="297" t="s">
        <v>4</v>
      </c>
      <c r="AL213" s="298"/>
      <c r="AM213" s="285" t="str">
        <f>AK215</f>
        <v>曽根めぐみ</v>
      </c>
      <c r="AN213" s="264"/>
      <c r="AO213" s="264"/>
      <c r="AP213" s="277"/>
      <c r="AQ213" s="263" t="str">
        <f>AK218</f>
        <v>田辺文子</v>
      </c>
      <c r="AR213" s="264"/>
      <c r="AS213" s="264"/>
      <c r="AT213" s="277"/>
      <c r="AU213" s="263" t="str">
        <f>AK221</f>
        <v>尾藤幸衛</v>
      </c>
      <c r="AV213" s="264"/>
      <c r="AW213" s="264"/>
      <c r="AX213" s="277"/>
      <c r="AY213" s="263" t="str">
        <f>AK224</f>
        <v>小椋有紗</v>
      </c>
      <c r="AZ213" s="264"/>
      <c r="BA213" s="264"/>
      <c r="BB213" s="265"/>
      <c r="BC213" s="266" t="s">
        <v>49</v>
      </c>
      <c r="BD213" s="267"/>
      <c r="BE213" s="267"/>
      <c r="BF213" s="268"/>
      <c r="BG213" s="35"/>
      <c r="BH213" s="202" t="s">
        <v>261</v>
      </c>
      <c r="BI213" s="198"/>
      <c r="BJ213" s="202" t="s">
        <v>262</v>
      </c>
      <c r="BK213" s="199"/>
      <c r="BL213" s="196" t="s">
        <v>263</v>
      </c>
      <c r="BM213" s="196"/>
      <c r="BN213" s="197"/>
    </row>
    <row r="214" spans="1:66" ht="9.75" customHeight="1" thickBot="1">
      <c r="A214" s="35"/>
      <c r="B214" s="91"/>
      <c r="C214" s="92"/>
      <c r="D214" s="273"/>
      <c r="E214" s="254"/>
      <c r="F214" s="254"/>
      <c r="G214" s="255"/>
      <c r="H214" s="93"/>
      <c r="I214" s="82">
        <f>IF(H214="","","-")</f>
      </c>
      <c r="J214" s="94"/>
      <c r="K214" s="276"/>
      <c r="L214" s="95"/>
      <c r="M214" s="96">
        <f t="shared" si="52"/>
      </c>
      <c r="N214" s="94"/>
      <c r="O214" s="250"/>
      <c r="P214" s="95"/>
      <c r="Q214" s="96">
        <f t="shared" si="53"/>
      </c>
      <c r="R214" s="94"/>
      <c r="S214" s="258"/>
      <c r="T214" s="259"/>
      <c r="U214" s="260"/>
      <c r="V214" s="261"/>
      <c r="W214" s="262"/>
      <c r="X214" s="35"/>
      <c r="Y214" s="87"/>
      <c r="Z214" s="88"/>
      <c r="AA214" s="87"/>
      <c r="AB214" s="89"/>
      <c r="AC214" s="88"/>
      <c r="AD214" s="88"/>
      <c r="AE214" s="89"/>
      <c r="AF214" s="35"/>
      <c r="AG214" s="35"/>
      <c r="AH214" s="35"/>
      <c r="AI214" s="35"/>
      <c r="AJ214" s="35"/>
      <c r="AK214" s="299"/>
      <c r="AL214" s="300"/>
      <c r="AM214" s="200" t="str">
        <f>AK216</f>
        <v>深川里依</v>
      </c>
      <c r="AN214" s="191"/>
      <c r="AO214" s="191"/>
      <c r="AP214" s="201"/>
      <c r="AQ214" s="184" t="str">
        <f>AK219</f>
        <v>三好真子</v>
      </c>
      <c r="AR214" s="191"/>
      <c r="AS214" s="191"/>
      <c r="AT214" s="201"/>
      <c r="AU214" s="184" t="str">
        <f>AK222</f>
        <v>福田聖子</v>
      </c>
      <c r="AV214" s="191"/>
      <c r="AW214" s="191"/>
      <c r="AX214" s="201"/>
      <c r="AY214" s="184" t="str">
        <f>AK225</f>
        <v>伴野梨沙</v>
      </c>
      <c r="AZ214" s="191"/>
      <c r="BA214" s="191"/>
      <c r="BB214" s="192"/>
      <c r="BC214" s="193" t="s">
        <v>50</v>
      </c>
      <c r="BD214" s="194"/>
      <c r="BE214" s="194"/>
      <c r="BF214" s="195"/>
      <c r="BG214" s="35"/>
      <c r="BH214" s="76" t="s">
        <v>264</v>
      </c>
      <c r="BI214" s="77" t="s">
        <v>265</v>
      </c>
      <c r="BJ214" s="76" t="s">
        <v>266</v>
      </c>
      <c r="BK214" s="78" t="s">
        <v>267</v>
      </c>
      <c r="BL214" s="11" t="s">
        <v>266</v>
      </c>
      <c r="BM214" s="11" t="s">
        <v>267</v>
      </c>
      <c r="BN214" s="12" t="s">
        <v>268</v>
      </c>
    </row>
    <row r="215" spans="1:66" ht="9.75" customHeight="1">
      <c r="A215" s="35"/>
      <c r="B215" s="79" t="s">
        <v>153</v>
      </c>
      <c r="C215" s="100" t="s">
        <v>169</v>
      </c>
      <c r="D215" s="101">
        <f>IF(J212="","",J212)</f>
        <v>12</v>
      </c>
      <c r="E215" s="82" t="str">
        <f>IF(D215="","","-")</f>
        <v>-</v>
      </c>
      <c r="F215" s="102">
        <f>IF(H212="","",H212)</f>
        <v>21</v>
      </c>
      <c r="G215" s="244" t="str">
        <f>IF(K212="","",IF(K212="○","×",IF(K212="×","○")))</f>
        <v>×</v>
      </c>
      <c r="H215" s="212"/>
      <c r="I215" s="213"/>
      <c r="J215" s="213"/>
      <c r="K215" s="251"/>
      <c r="L215" s="103">
        <v>12</v>
      </c>
      <c r="M215" s="82" t="str">
        <f t="shared" si="52"/>
        <v>-</v>
      </c>
      <c r="N215" s="86">
        <v>21</v>
      </c>
      <c r="O215" s="245" t="s">
        <v>273</v>
      </c>
      <c r="P215" s="104">
        <v>21</v>
      </c>
      <c r="Q215" s="82" t="str">
        <f t="shared" si="53"/>
        <v>-</v>
      </c>
      <c r="R215" s="86">
        <v>15</v>
      </c>
      <c r="S215" s="256" t="s">
        <v>274</v>
      </c>
      <c r="T215" s="221" t="s">
        <v>288</v>
      </c>
      <c r="U215" s="222"/>
      <c r="V215" s="222"/>
      <c r="W215" s="223"/>
      <c r="X215" s="35"/>
      <c r="Y215" s="105"/>
      <c r="Z215" s="106"/>
      <c r="AA215" s="105"/>
      <c r="AB215" s="107"/>
      <c r="AC215" s="106"/>
      <c r="AD215" s="106"/>
      <c r="AE215" s="107"/>
      <c r="AF215" s="35"/>
      <c r="AG215" s="35"/>
      <c r="AH215" s="35"/>
      <c r="AI215" s="35"/>
      <c r="AJ215" s="35"/>
      <c r="AK215" s="79" t="s">
        <v>231</v>
      </c>
      <c r="AL215" s="80" t="s">
        <v>173</v>
      </c>
      <c r="AM215" s="269"/>
      <c r="AN215" s="270"/>
      <c r="AO215" s="270"/>
      <c r="AP215" s="271"/>
      <c r="AQ215" s="81">
        <v>16</v>
      </c>
      <c r="AR215" s="82" t="str">
        <f>IF(AQ215="","","-")</f>
        <v>-</v>
      </c>
      <c r="AS215" s="68">
        <v>21</v>
      </c>
      <c r="AT215" s="274" t="s">
        <v>273</v>
      </c>
      <c r="AU215" s="81">
        <v>18</v>
      </c>
      <c r="AV215" s="83" t="str">
        <f aca="true" t="shared" si="54" ref="AV215:AV220">IF(AU215="","","-")</f>
        <v>-</v>
      </c>
      <c r="AW215" s="84">
        <v>21</v>
      </c>
      <c r="AX215" s="277" t="s">
        <v>273</v>
      </c>
      <c r="AY215" s="85">
        <v>21</v>
      </c>
      <c r="AZ215" s="83" t="str">
        <f aca="true" t="shared" si="55" ref="AZ215:AZ223">IF(AY215="","","-")</f>
        <v>-</v>
      </c>
      <c r="BA215" s="86">
        <v>14</v>
      </c>
      <c r="BB215" s="265" t="s">
        <v>274</v>
      </c>
      <c r="BC215" s="278" t="s">
        <v>288</v>
      </c>
      <c r="BD215" s="279"/>
      <c r="BE215" s="279"/>
      <c r="BF215" s="280"/>
      <c r="BG215" s="35"/>
      <c r="BH215" s="87"/>
      <c r="BI215" s="88"/>
      <c r="BJ215" s="87"/>
      <c r="BK215" s="89"/>
      <c r="BL215" s="14"/>
      <c r="BM215" s="14"/>
      <c r="BN215" s="15"/>
    </row>
    <row r="216" spans="1:66" ht="9.75" customHeight="1">
      <c r="A216" s="35"/>
      <c r="B216" s="79" t="s">
        <v>154</v>
      </c>
      <c r="C216" s="80" t="s">
        <v>169</v>
      </c>
      <c r="D216" s="108">
        <f>IF(J213="","",J213)</f>
        <v>13</v>
      </c>
      <c r="E216" s="82" t="str">
        <f>IF(D216="","","-")</f>
        <v>-</v>
      </c>
      <c r="F216" s="102">
        <f>IF(H213="","",H213)</f>
        <v>21</v>
      </c>
      <c r="G216" s="245" t="str">
        <f>IF(I213="","",I213)</f>
        <v>-</v>
      </c>
      <c r="H216" s="215"/>
      <c r="I216" s="216"/>
      <c r="J216" s="216"/>
      <c r="K216" s="252"/>
      <c r="L216" s="103">
        <v>8</v>
      </c>
      <c r="M216" s="82" t="str">
        <f t="shared" si="52"/>
        <v>-</v>
      </c>
      <c r="N216" s="86">
        <v>21</v>
      </c>
      <c r="O216" s="245"/>
      <c r="P216" s="109">
        <v>10</v>
      </c>
      <c r="Q216" s="82" t="str">
        <f t="shared" si="53"/>
        <v>-</v>
      </c>
      <c r="R216" s="68">
        <v>21</v>
      </c>
      <c r="S216" s="257"/>
      <c r="T216" s="224"/>
      <c r="U216" s="225"/>
      <c r="V216" s="225"/>
      <c r="W216" s="226"/>
      <c r="X216" s="35"/>
      <c r="Y216" s="87">
        <f>COUNTIF(D215:S217,"○")</f>
        <v>1</v>
      </c>
      <c r="Z216" s="88">
        <f>COUNTIF(D215:S217,"×")</f>
        <v>2</v>
      </c>
      <c r="AA216" s="87"/>
      <c r="AB216" s="89"/>
      <c r="AC216" s="88">
        <f>SUM(D215:D217,H215:H217,L215:L217,P215:P217)</f>
        <v>97</v>
      </c>
      <c r="AD216" s="88">
        <f>SUM(F215:F217,J215:J217,N215:N217,R215:R217)</f>
        <v>134</v>
      </c>
      <c r="AE216" s="89">
        <f>AC216-AD216</f>
        <v>-37</v>
      </c>
      <c r="AF216" s="35"/>
      <c r="AG216" s="35"/>
      <c r="AH216" s="35"/>
      <c r="AI216" s="35"/>
      <c r="AJ216" s="35"/>
      <c r="AK216" s="79" t="s">
        <v>232</v>
      </c>
      <c r="AL216" s="80" t="s">
        <v>173</v>
      </c>
      <c r="AM216" s="272"/>
      <c r="AN216" s="216"/>
      <c r="AO216" s="216"/>
      <c r="AP216" s="252"/>
      <c r="AQ216" s="81">
        <v>12</v>
      </c>
      <c r="AR216" s="82" t="str">
        <f>IF(AQ216="","","-")</f>
        <v>-</v>
      </c>
      <c r="AS216" s="90">
        <v>21</v>
      </c>
      <c r="AT216" s="275"/>
      <c r="AU216" s="81">
        <v>23</v>
      </c>
      <c r="AV216" s="82" t="str">
        <f t="shared" si="54"/>
        <v>-</v>
      </c>
      <c r="AW216" s="86">
        <v>21</v>
      </c>
      <c r="AX216" s="245"/>
      <c r="AY216" s="81">
        <v>21</v>
      </c>
      <c r="AZ216" s="82" t="str">
        <f t="shared" si="55"/>
        <v>-</v>
      </c>
      <c r="BA216" s="86">
        <v>17</v>
      </c>
      <c r="BB216" s="257"/>
      <c r="BC216" s="224"/>
      <c r="BD216" s="225"/>
      <c r="BE216" s="225"/>
      <c r="BF216" s="226"/>
      <c r="BG216" s="35"/>
      <c r="BH216" s="87">
        <f>COUNTIF(AM215:BB217,"○")</f>
        <v>1</v>
      </c>
      <c r="BI216" s="88">
        <f>COUNTIF(AM215:BB217,"×")</f>
        <v>2</v>
      </c>
      <c r="BJ216" s="87">
        <f>(IF((AM215-AO215)&gt;0,1,0))+(IF((AM216-AO216)&gt;0,1,0))+(IF((AM217-AO217)&gt;0,1,0))+(IF((AQ215-AS215)&gt;0,1,0))+(IF((AQ216-AS216)&gt;0,1,0))+(IF((AQ217-AS217)&gt;0,1,0))+(IF((AU215-AW215)&gt;0,1,0))+(IF((AU216-AW216)&gt;0,1,0))+(IF((AU217-AW217)&gt;0,1,0))+(IF((AY215-BA215)&gt;0,1,0))+(IF((AY216-BA216)&gt;0,1,0))+(IF((AY217-BA217)&gt;0,1,0))</f>
        <v>3</v>
      </c>
      <c r="BK216" s="89">
        <f>(IF((AM215-AO215)&lt;0,1,0))+(IF((AM216-AO216)&lt;0,1,0))+(IF((AM217-AO217)&lt;0,1,0))+(IF((AQ215-AS215)&lt;0,1,0))+(IF((AQ216-AS216)&lt;0,1,0))+(IF((AQ217-AS217)&lt;0,1,0))+(IF((AU215-AW215)&lt;0,1,0))+(IF((AU216-AW216)&lt;0,1,0))+(IF((AU217-AW217)&lt;0,1,0))+(IF((AY215-BA215)&lt;0,1,0))+(IF((AY216-BA216)&lt;0,1,0))+(IF((AY217-BA217)&lt;0,1,0))</f>
        <v>4</v>
      </c>
      <c r="BL216" s="14">
        <f>SUM(AM215:AM217,AQ215:AQ217,AU215:AU217,AY215:AY217)</f>
        <v>124</v>
      </c>
      <c r="BM216" s="14">
        <f>SUM(AO215:AO217,AS215:AS217,AW215:AW217,BA215:BA217)</f>
        <v>136</v>
      </c>
      <c r="BN216" s="15">
        <f>BL216-BM216</f>
        <v>-12</v>
      </c>
    </row>
    <row r="217" spans="1:66" ht="9.75" customHeight="1">
      <c r="A217" s="35"/>
      <c r="B217" s="91"/>
      <c r="C217" s="110" t="s">
        <v>9</v>
      </c>
      <c r="D217" s="91">
        <f>IF(J214="","",J214)</f>
      </c>
      <c r="E217" s="82">
        <f aca="true" t="shared" si="56" ref="E217:E223">IF(D217="","","-")</f>
      </c>
      <c r="F217" s="111">
        <f>IF(H214="","",H214)</f>
      </c>
      <c r="G217" s="250">
        <f>IF(I214="","",I214)</f>
      </c>
      <c r="H217" s="253"/>
      <c r="I217" s="254"/>
      <c r="J217" s="254"/>
      <c r="K217" s="255"/>
      <c r="L217" s="112"/>
      <c r="M217" s="82">
        <f t="shared" si="52"/>
      </c>
      <c r="N217" s="113"/>
      <c r="O217" s="250"/>
      <c r="P217" s="114">
        <v>21</v>
      </c>
      <c r="Q217" s="96" t="str">
        <f t="shared" si="53"/>
        <v>-</v>
      </c>
      <c r="R217" s="111">
        <v>14</v>
      </c>
      <c r="S217" s="258"/>
      <c r="T217" s="246"/>
      <c r="U217" s="247"/>
      <c r="V217" s="248"/>
      <c r="W217" s="249"/>
      <c r="X217" s="35"/>
      <c r="Y217" s="115"/>
      <c r="Z217" s="116"/>
      <c r="AA217" s="115"/>
      <c r="AB217" s="117"/>
      <c r="AC217" s="116"/>
      <c r="AD217" s="116"/>
      <c r="AE217" s="117"/>
      <c r="AF217" s="35"/>
      <c r="AG217" s="35"/>
      <c r="AH217" s="35"/>
      <c r="AI217" s="35"/>
      <c r="AJ217" s="35"/>
      <c r="AK217" s="91"/>
      <c r="AL217" s="92" t="s">
        <v>269</v>
      </c>
      <c r="AM217" s="273"/>
      <c r="AN217" s="254"/>
      <c r="AO217" s="254"/>
      <c r="AP217" s="255"/>
      <c r="AQ217" s="93"/>
      <c r="AR217" s="82">
        <f>IF(AQ217="","","-")</f>
      </c>
      <c r="AS217" s="94"/>
      <c r="AT217" s="276"/>
      <c r="AU217" s="95">
        <v>13</v>
      </c>
      <c r="AV217" s="96" t="str">
        <f t="shared" si="54"/>
        <v>-</v>
      </c>
      <c r="AW217" s="94">
        <v>21</v>
      </c>
      <c r="AX217" s="250"/>
      <c r="AY217" s="95"/>
      <c r="AZ217" s="96">
        <f t="shared" si="55"/>
      </c>
      <c r="BA217" s="94"/>
      <c r="BB217" s="258"/>
      <c r="BC217" s="259"/>
      <c r="BD217" s="260"/>
      <c r="BE217" s="261"/>
      <c r="BF217" s="262"/>
      <c r="BG217" s="35"/>
      <c r="BH217" s="87"/>
      <c r="BI217" s="88"/>
      <c r="BJ217" s="87"/>
      <c r="BK217" s="89"/>
      <c r="BL217" s="14"/>
      <c r="BM217" s="14"/>
      <c r="BN217" s="15"/>
    </row>
    <row r="218" spans="1:66" ht="9.75" customHeight="1">
      <c r="A218" s="35"/>
      <c r="B218" s="108" t="s">
        <v>155</v>
      </c>
      <c r="C218" s="100" t="s">
        <v>172</v>
      </c>
      <c r="D218" s="108">
        <f>IF(N212="","",N212)</f>
        <v>14</v>
      </c>
      <c r="E218" s="118" t="str">
        <f t="shared" si="56"/>
        <v>-</v>
      </c>
      <c r="F218" s="102">
        <f>IF(L212="","",L212)</f>
        <v>21</v>
      </c>
      <c r="G218" s="244" t="str">
        <f>IF(O212="","",IF(O212="○","×",IF(O212="×","○")))</f>
        <v>×</v>
      </c>
      <c r="H218" s="109">
        <f>IF(N215="","",N215)</f>
        <v>21</v>
      </c>
      <c r="I218" s="82" t="str">
        <f aca="true" t="shared" si="57" ref="I218:I223">IF(H218="","","-")</f>
        <v>-</v>
      </c>
      <c r="J218" s="102">
        <f>IF(L215="","",L215)</f>
        <v>12</v>
      </c>
      <c r="K218" s="244" t="str">
        <f>IF(O215="","",IF(O215="○","×",IF(O215="×","○")))</f>
        <v>○</v>
      </c>
      <c r="L218" s="212"/>
      <c r="M218" s="213"/>
      <c r="N218" s="213"/>
      <c r="O218" s="251"/>
      <c r="P218" s="173">
        <v>21</v>
      </c>
      <c r="Q218" s="82" t="str">
        <f t="shared" si="53"/>
        <v>-</v>
      </c>
      <c r="R218" s="86">
        <v>8</v>
      </c>
      <c r="S218" s="256" t="s">
        <v>274</v>
      </c>
      <c r="T218" s="224" t="s">
        <v>285</v>
      </c>
      <c r="U218" s="225"/>
      <c r="V218" s="225"/>
      <c r="W218" s="226"/>
      <c r="X218" s="35"/>
      <c r="Y218" s="87"/>
      <c r="Z218" s="88"/>
      <c r="AA218" s="87"/>
      <c r="AB218" s="89"/>
      <c r="AC218" s="88"/>
      <c r="AD218" s="88"/>
      <c r="AE218" s="89"/>
      <c r="AF218" s="35"/>
      <c r="AG218" s="35"/>
      <c r="AH218" s="35"/>
      <c r="AI218" s="35"/>
      <c r="AJ218" s="35"/>
      <c r="AK218" s="79" t="s">
        <v>233</v>
      </c>
      <c r="AL218" s="100" t="s">
        <v>241</v>
      </c>
      <c r="AM218" s="101">
        <f>IF(AS215="","",AS215)</f>
        <v>21</v>
      </c>
      <c r="AN218" s="82" t="str">
        <f>IF(AM218="","","-")</f>
        <v>-</v>
      </c>
      <c r="AO218" s="102">
        <f>IF(AQ215="","",AQ215)</f>
        <v>16</v>
      </c>
      <c r="AP218" s="244" t="str">
        <f>IF(AT215="","",IF(AT215="○","×",IF(AT215="×","○")))</f>
        <v>○</v>
      </c>
      <c r="AQ218" s="212"/>
      <c r="AR218" s="213"/>
      <c r="AS218" s="213"/>
      <c r="AT218" s="251"/>
      <c r="AU218" s="103">
        <v>21</v>
      </c>
      <c r="AV218" s="82" t="str">
        <f t="shared" si="54"/>
        <v>-</v>
      </c>
      <c r="AW218" s="86">
        <v>7</v>
      </c>
      <c r="AX218" s="245" t="s">
        <v>274</v>
      </c>
      <c r="AY218" s="104">
        <v>21</v>
      </c>
      <c r="AZ218" s="82" t="str">
        <f t="shared" si="55"/>
        <v>-</v>
      </c>
      <c r="BA218" s="86">
        <v>19</v>
      </c>
      <c r="BB218" s="256" t="s">
        <v>274</v>
      </c>
      <c r="BC218" s="221" t="s">
        <v>286</v>
      </c>
      <c r="BD218" s="222"/>
      <c r="BE218" s="222"/>
      <c r="BF218" s="223"/>
      <c r="BG218" s="35"/>
      <c r="BH218" s="105"/>
      <c r="BI218" s="106"/>
      <c r="BJ218" s="105"/>
      <c r="BK218" s="107"/>
      <c r="BL218" s="17"/>
      <c r="BM218" s="17"/>
      <c r="BN218" s="18"/>
    </row>
    <row r="219" spans="1:66" ht="9.75" customHeight="1">
      <c r="A219" s="35"/>
      <c r="B219" s="108" t="s">
        <v>156</v>
      </c>
      <c r="C219" s="80" t="s">
        <v>172</v>
      </c>
      <c r="D219" s="108">
        <f>IF(N213="","",N213)</f>
        <v>10</v>
      </c>
      <c r="E219" s="82" t="str">
        <f t="shared" si="56"/>
        <v>-</v>
      </c>
      <c r="F219" s="102">
        <f>IF(L213="","",L213)</f>
        <v>21</v>
      </c>
      <c r="G219" s="245">
        <f>IF(I216="","",I216)</f>
      </c>
      <c r="H219" s="109">
        <f>IF(N216="","",N216)</f>
        <v>21</v>
      </c>
      <c r="I219" s="82" t="str">
        <f t="shared" si="57"/>
        <v>-</v>
      </c>
      <c r="J219" s="102">
        <f>IF(L216="","",L216)</f>
        <v>8</v>
      </c>
      <c r="K219" s="245" t="str">
        <f>IF(M216="","",M216)</f>
        <v>-</v>
      </c>
      <c r="L219" s="215"/>
      <c r="M219" s="216"/>
      <c r="N219" s="216"/>
      <c r="O219" s="252"/>
      <c r="P219" s="103">
        <v>21</v>
      </c>
      <c r="Q219" s="82" t="str">
        <f t="shared" si="53"/>
        <v>-</v>
      </c>
      <c r="R219" s="68">
        <v>13</v>
      </c>
      <c r="S219" s="257"/>
      <c r="T219" s="224"/>
      <c r="U219" s="225"/>
      <c r="V219" s="225"/>
      <c r="W219" s="226"/>
      <c r="X219" s="35"/>
      <c r="Y219" s="87">
        <f>COUNTIF(D218:S220,"○")</f>
        <v>2</v>
      </c>
      <c r="Z219" s="88">
        <f>COUNTIF(D218:S220,"×")</f>
        <v>1</v>
      </c>
      <c r="AA219" s="87"/>
      <c r="AB219" s="89"/>
      <c r="AC219" s="88">
        <f>SUM(D218:D220,H218:H220,L218:L220,P218:P220)</f>
        <v>108</v>
      </c>
      <c r="AD219" s="88">
        <f>SUM(F218:F220,J218:J220,N218:N220,R218:R220)</f>
        <v>83</v>
      </c>
      <c r="AE219" s="89">
        <f>AC219-AD219</f>
        <v>25</v>
      </c>
      <c r="AF219" s="35"/>
      <c r="AG219" s="35"/>
      <c r="AH219" s="35"/>
      <c r="AI219" s="35"/>
      <c r="AJ219" s="35"/>
      <c r="AK219" s="79" t="s">
        <v>234</v>
      </c>
      <c r="AL219" s="80" t="s">
        <v>241</v>
      </c>
      <c r="AM219" s="108">
        <f>IF(AS216="","",AS216)</f>
        <v>21</v>
      </c>
      <c r="AN219" s="82" t="str">
        <f>IF(AM219="","","-")</f>
        <v>-</v>
      </c>
      <c r="AO219" s="102">
        <f>IF(AQ216="","",AQ216)</f>
        <v>12</v>
      </c>
      <c r="AP219" s="245" t="str">
        <f>IF(AR216="","",AR216)</f>
        <v>-</v>
      </c>
      <c r="AQ219" s="215"/>
      <c r="AR219" s="216"/>
      <c r="AS219" s="216"/>
      <c r="AT219" s="252"/>
      <c r="AU219" s="103">
        <v>21</v>
      </c>
      <c r="AV219" s="82" t="str">
        <f t="shared" si="54"/>
        <v>-</v>
      </c>
      <c r="AW219" s="86">
        <v>7</v>
      </c>
      <c r="AX219" s="245"/>
      <c r="AY219" s="109">
        <v>21</v>
      </c>
      <c r="AZ219" s="82" t="str">
        <f t="shared" si="55"/>
        <v>-</v>
      </c>
      <c r="BA219" s="68">
        <v>16</v>
      </c>
      <c r="BB219" s="257"/>
      <c r="BC219" s="224"/>
      <c r="BD219" s="225"/>
      <c r="BE219" s="225"/>
      <c r="BF219" s="226"/>
      <c r="BG219" s="35"/>
      <c r="BH219" s="87">
        <f>COUNTIF(AM218:BB220,"○")</f>
        <v>3</v>
      </c>
      <c r="BI219" s="88">
        <f>COUNTIF(AM218:BB220,"×")</f>
        <v>0</v>
      </c>
      <c r="BJ219" s="87"/>
      <c r="BK219" s="89"/>
      <c r="BL219" s="14">
        <f>SUM(AM218:AM220,AQ218:AQ220,AU218:AU220,AY218:AY220)</f>
        <v>126</v>
      </c>
      <c r="BM219" s="14">
        <f>SUM(AO218:AO220,AS218:AS220,AW218:AW220,BA218:BA220)</f>
        <v>77</v>
      </c>
      <c r="BN219" s="15">
        <f>BL219-BM219</f>
        <v>49</v>
      </c>
    </row>
    <row r="220" spans="1:66" ht="9.75" customHeight="1">
      <c r="A220" s="35"/>
      <c r="B220" s="91"/>
      <c r="C220" s="92" t="s">
        <v>9</v>
      </c>
      <c r="D220" s="91">
        <f>IF(N214="","",N214)</f>
      </c>
      <c r="E220" s="96">
        <f t="shared" si="56"/>
      </c>
      <c r="F220" s="113">
        <f>IF(L214="","",L214)</f>
      </c>
      <c r="G220" s="250">
        <f>IF(I217="","",I217)</f>
      </c>
      <c r="H220" s="112">
        <f>IF(N217="","",N217)</f>
      </c>
      <c r="I220" s="82">
        <f t="shared" si="57"/>
      </c>
      <c r="J220" s="113">
        <f>IF(L217="","",L217)</f>
      </c>
      <c r="K220" s="250">
        <f>IF(M217="","",M217)</f>
      </c>
      <c r="L220" s="253"/>
      <c r="M220" s="254"/>
      <c r="N220" s="254"/>
      <c r="O220" s="255"/>
      <c r="P220" s="112"/>
      <c r="Q220" s="82">
        <f t="shared" si="53"/>
      </c>
      <c r="R220" s="113"/>
      <c r="S220" s="258"/>
      <c r="T220" s="259"/>
      <c r="U220" s="260"/>
      <c r="V220" s="261"/>
      <c r="W220" s="262"/>
      <c r="X220" s="35"/>
      <c r="Y220" s="87"/>
      <c r="Z220" s="88"/>
      <c r="AA220" s="87"/>
      <c r="AB220" s="89"/>
      <c r="AC220" s="88"/>
      <c r="AD220" s="88"/>
      <c r="AE220" s="89"/>
      <c r="AF220" s="35"/>
      <c r="AG220" s="35"/>
      <c r="AH220" s="35"/>
      <c r="AI220" s="35"/>
      <c r="AJ220" s="35"/>
      <c r="AK220" s="91"/>
      <c r="AL220" s="110" t="s">
        <v>9</v>
      </c>
      <c r="AM220" s="91">
        <f>IF(AS217="","",AS217)</f>
      </c>
      <c r="AN220" s="82">
        <f aca="true" t="shared" si="58" ref="AN220:AN226">IF(AM220="","","-")</f>
      </c>
      <c r="AO220" s="111">
        <f>IF(AQ217="","",AQ217)</f>
      </c>
      <c r="AP220" s="250">
        <f>IF(AR217="","",AR217)</f>
      </c>
      <c r="AQ220" s="253"/>
      <c r="AR220" s="254"/>
      <c r="AS220" s="254"/>
      <c r="AT220" s="255"/>
      <c r="AU220" s="112"/>
      <c r="AV220" s="82">
        <f t="shared" si="54"/>
      </c>
      <c r="AW220" s="113"/>
      <c r="AX220" s="250"/>
      <c r="AY220" s="114"/>
      <c r="AZ220" s="96">
        <f t="shared" si="55"/>
      </c>
      <c r="BA220" s="111"/>
      <c r="BB220" s="258"/>
      <c r="BC220" s="246"/>
      <c r="BD220" s="247"/>
      <c r="BE220" s="248"/>
      <c r="BF220" s="249"/>
      <c r="BG220" s="35"/>
      <c r="BH220" s="115"/>
      <c r="BI220" s="116"/>
      <c r="BJ220" s="115"/>
      <c r="BK220" s="117"/>
      <c r="BL220" s="3"/>
      <c r="BM220" s="3"/>
      <c r="BN220" s="4"/>
    </row>
    <row r="221" spans="1:66" ht="9.75" customHeight="1">
      <c r="A221" s="35"/>
      <c r="B221" s="119" t="s">
        <v>157</v>
      </c>
      <c r="C221" s="131" t="s">
        <v>171</v>
      </c>
      <c r="D221" s="108">
        <f>IF(R212="","",R212)</f>
        <v>11</v>
      </c>
      <c r="E221" s="82" t="str">
        <f t="shared" si="56"/>
        <v>-</v>
      </c>
      <c r="F221" s="102">
        <f>IF(P212="","",P212)</f>
        <v>21</v>
      </c>
      <c r="G221" s="244" t="str">
        <f>IF(S212="","",IF(S212="○","×",IF(S212="×","○")))</f>
        <v>×</v>
      </c>
      <c r="H221" s="109">
        <f>IF(R215="","",R215)</f>
        <v>15</v>
      </c>
      <c r="I221" s="118" t="str">
        <f t="shared" si="57"/>
        <v>-</v>
      </c>
      <c r="J221" s="102">
        <f>IF(P215="","",P215)</f>
        <v>21</v>
      </c>
      <c r="K221" s="244" t="str">
        <f>IF(S215="","",IF(S215="○","×",IF(S215="×","○")))</f>
        <v>×</v>
      </c>
      <c r="L221" s="120">
        <f>IF(R218="","",R218)</f>
        <v>8</v>
      </c>
      <c r="M221" s="82" t="str">
        <f>IF(L221="","","-")</f>
        <v>-</v>
      </c>
      <c r="N221" s="121">
        <f>IF(P218="","",P218)</f>
        <v>21</v>
      </c>
      <c r="O221" s="244" t="str">
        <f>IF(S218="","",IF(S218="○","×",IF(S218="×","○")))</f>
        <v>×</v>
      </c>
      <c r="P221" s="212"/>
      <c r="Q221" s="213"/>
      <c r="R221" s="213"/>
      <c r="S221" s="214"/>
      <c r="T221" s="221" t="s">
        <v>287</v>
      </c>
      <c r="U221" s="222"/>
      <c r="V221" s="222"/>
      <c r="W221" s="223"/>
      <c r="X221" s="35"/>
      <c r="Y221" s="105"/>
      <c r="Z221" s="106"/>
      <c r="AA221" s="105"/>
      <c r="AB221" s="107"/>
      <c r="AC221" s="106"/>
      <c r="AD221" s="106"/>
      <c r="AE221" s="107"/>
      <c r="AF221" s="35"/>
      <c r="AG221" s="35"/>
      <c r="AH221" s="35"/>
      <c r="AI221" s="35"/>
      <c r="AJ221" s="35"/>
      <c r="AK221" s="108" t="s">
        <v>235</v>
      </c>
      <c r="AL221" s="80" t="s">
        <v>172</v>
      </c>
      <c r="AM221" s="108">
        <f>IF(AW215="","",AW215)</f>
        <v>21</v>
      </c>
      <c r="AN221" s="118" t="str">
        <f t="shared" si="58"/>
        <v>-</v>
      </c>
      <c r="AO221" s="102">
        <f>IF(AU215="","",AU215)</f>
        <v>18</v>
      </c>
      <c r="AP221" s="244" t="str">
        <f>IF(AX215="","",IF(AX215="○","×",IF(AX215="×","○")))</f>
        <v>○</v>
      </c>
      <c r="AQ221" s="109">
        <f>IF(AW218="","",AW218)</f>
        <v>7</v>
      </c>
      <c r="AR221" s="82" t="str">
        <f aca="true" t="shared" si="59" ref="AR221:AR226">IF(AQ221="","","-")</f>
        <v>-</v>
      </c>
      <c r="AS221" s="102">
        <f>IF(AU218="","",AU218)</f>
        <v>21</v>
      </c>
      <c r="AT221" s="244" t="str">
        <f>IF(AX218="","",IF(AX218="○","×",IF(AX218="×","○")))</f>
        <v>×</v>
      </c>
      <c r="AU221" s="212"/>
      <c r="AV221" s="213"/>
      <c r="AW221" s="213"/>
      <c r="AX221" s="251"/>
      <c r="AY221" s="103">
        <v>21</v>
      </c>
      <c r="AZ221" s="82" t="str">
        <f t="shared" si="55"/>
        <v>-</v>
      </c>
      <c r="BA221" s="86">
        <v>7</v>
      </c>
      <c r="BB221" s="256" t="s">
        <v>274</v>
      </c>
      <c r="BC221" s="224" t="s">
        <v>285</v>
      </c>
      <c r="BD221" s="225"/>
      <c r="BE221" s="225"/>
      <c r="BF221" s="226"/>
      <c r="BG221" s="35"/>
      <c r="BH221" s="87"/>
      <c r="BI221" s="88"/>
      <c r="BJ221" s="87"/>
      <c r="BK221" s="89"/>
      <c r="BL221" s="14"/>
      <c r="BM221" s="14"/>
      <c r="BN221" s="15"/>
    </row>
    <row r="222" spans="1:66" ht="9.75" customHeight="1">
      <c r="A222" s="35"/>
      <c r="B222" s="108" t="s">
        <v>158</v>
      </c>
      <c r="C222" s="132" t="s">
        <v>171</v>
      </c>
      <c r="D222" s="108">
        <f>IF(R213="","",R213)</f>
        <v>16</v>
      </c>
      <c r="E222" s="82" t="str">
        <f t="shared" si="56"/>
        <v>-</v>
      </c>
      <c r="F222" s="102">
        <f>IF(P213="","",P213)</f>
        <v>21</v>
      </c>
      <c r="G222" s="245" t="str">
        <f>IF(I219="","",I219)</f>
        <v>-</v>
      </c>
      <c r="H222" s="109">
        <f>IF(R216="","",R216)</f>
        <v>21</v>
      </c>
      <c r="I222" s="82" t="str">
        <f t="shared" si="57"/>
        <v>-</v>
      </c>
      <c r="J222" s="102">
        <f>IF(P216="","",P216)</f>
        <v>10</v>
      </c>
      <c r="K222" s="245">
        <f>IF(M219="","",M219)</f>
      </c>
      <c r="L222" s="104">
        <f>IF(R219="","",R219)</f>
        <v>13</v>
      </c>
      <c r="M222" s="82" t="str">
        <f>IF(L222="","","-")</f>
        <v>-</v>
      </c>
      <c r="N222" s="102">
        <f>IF(P219="","",P219)</f>
        <v>21</v>
      </c>
      <c r="O222" s="245" t="str">
        <f>IF(Q219="","",Q219)</f>
        <v>-</v>
      </c>
      <c r="P222" s="215"/>
      <c r="Q222" s="216"/>
      <c r="R222" s="216"/>
      <c r="S222" s="217"/>
      <c r="T222" s="224"/>
      <c r="U222" s="225"/>
      <c r="V222" s="225"/>
      <c r="W222" s="226"/>
      <c r="X222" s="35"/>
      <c r="Y222" s="87">
        <f>COUNTIF(D221:S223,"○")</f>
        <v>0</v>
      </c>
      <c r="Z222" s="88">
        <f>COUNTIF(D221:S223,"×")</f>
        <v>3</v>
      </c>
      <c r="AA222" s="87"/>
      <c r="AB222" s="89"/>
      <c r="AC222" s="88">
        <f>SUM(D221:D223,H221:H223,L221:L223,P221:P223)</f>
        <v>98</v>
      </c>
      <c r="AD222" s="88">
        <f>SUM(F221:F223,J221:J223,N221:N223,R221:R223)</f>
        <v>136</v>
      </c>
      <c r="AE222" s="89">
        <f>AC222-AD222</f>
        <v>-38</v>
      </c>
      <c r="AF222" s="35"/>
      <c r="AG222" s="35"/>
      <c r="AH222" s="35"/>
      <c r="AI222" s="35"/>
      <c r="AJ222" s="35"/>
      <c r="AK222" s="108" t="s">
        <v>236</v>
      </c>
      <c r="AL222" s="80" t="s">
        <v>172</v>
      </c>
      <c r="AM222" s="108">
        <f>IF(AW216="","",AW216)</f>
        <v>21</v>
      </c>
      <c r="AN222" s="82" t="str">
        <f t="shared" si="58"/>
        <v>-</v>
      </c>
      <c r="AO222" s="102">
        <f>IF(AU216="","",AU216)</f>
        <v>23</v>
      </c>
      <c r="AP222" s="245">
        <f>IF(AR219="","",AR219)</f>
      </c>
      <c r="AQ222" s="109">
        <f>IF(AW219="","",AW219)</f>
        <v>7</v>
      </c>
      <c r="AR222" s="82" t="str">
        <f t="shared" si="59"/>
        <v>-</v>
      </c>
      <c r="AS222" s="102">
        <f>IF(AU219="","",AU219)</f>
        <v>21</v>
      </c>
      <c r="AT222" s="245" t="str">
        <f>IF(AV219="","",AV219)</f>
        <v>-</v>
      </c>
      <c r="AU222" s="215"/>
      <c r="AV222" s="216"/>
      <c r="AW222" s="216"/>
      <c r="AX222" s="252"/>
      <c r="AY222" s="103">
        <v>19</v>
      </c>
      <c r="AZ222" s="82" t="str">
        <f t="shared" si="55"/>
        <v>-</v>
      </c>
      <c r="BA222" s="68">
        <v>21</v>
      </c>
      <c r="BB222" s="257"/>
      <c r="BC222" s="224"/>
      <c r="BD222" s="225"/>
      <c r="BE222" s="225"/>
      <c r="BF222" s="226"/>
      <c r="BG222" s="35"/>
      <c r="BH222" s="87">
        <f>COUNTIF(AM221:BB223,"○")</f>
        <v>2</v>
      </c>
      <c r="BI222" s="88">
        <f>COUNTIF(AM221:BB223,"×")</f>
        <v>1</v>
      </c>
      <c r="BJ222" s="87"/>
      <c r="BK222" s="89"/>
      <c r="BL222" s="14">
        <f>SUM(AM221:AM223,AQ221:AQ223,AU221:AU223,AY221:AY223)</f>
        <v>138</v>
      </c>
      <c r="BM222" s="14">
        <f>SUM(AO221:AO223,AS221:AS223,AW221:AW223,BA221:BA223)</f>
        <v>136</v>
      </c>
      <c r="BN222" s="15">
        <f>BL222-BM222</f>
        <v>2</v>
      </c>
    </row>
    <row r="223" spans="1:66" ht="9.75" customHeight="1" thickBot="1">
      <c r="A223" s="35"/>
      <c r="B223" s="123"/>
      <c r="C223" s="133" t="s">
        <v>9</v>
      </c>
      <c r="D223" s="123">
        <f>IF(R214="","",R214)</f>
      </c>
      <c r="E223" s="125">
        <f t="shared" si="56"/>
      </c>
      <c r="F223" s="126">
        <f>IF(P214="","",P214)</f>
      </c>
      <c r="G223" s="201">
        <f>IF(I220="","",I220)</f>
      </c>
      <c r="H223" s="127">
        <f>IF(R217="","",R217)</f>
        <v>14</v>
      </c>
      <c r="I223" s="125" t="str">
        <f t="shared" si="57"/>
        <v>-</v>
      </c>
      <c r="J223" s="126">
        <f>IF(P217="","",P217)</f>
        <v>21</v>
      </c>
      <c r="K223" s="201">
        <f>IF(M220="","",M220)</f>
      </c>
      <c r="L223" s="127">
        <f>IF(R220="","",R220)</f>
      </c>
      <c r="M223" s="125">
        <f>IF(L223="","","-")</f>
      </c>
      <c r="N223" s="126">
        <f>IF(P220="","",P220)</f>
      </c>
      <c r="O223" s="201">
        <f>IF(Q220="","",Q220)</f>
      </c>
      <c r="P223" s="218"/>
      <c r="Q223" s="219"/>
      <c r="R223" s="219"/>
      <c r="S223" s="220"/>
      <c r="T223" s="234"/>
      <c r="U223" s="235"/>
      <c r="V223" s="236"/>
      <c r="W223" s="237"/>
      <c r="X223" s="35"/>
      <c r="Y223" s="128"/>
      <c r="Z223" s="129"/>
      <c r="AA223" s="128"/>
      <c r="AB223" s="130"/>
      <c r="AC223" s="129"/>
      <c r="AD223" s="129"/>
      <c r="AE223" s="130"/>
      <c r="AF223" s="35"/>
      <c r="AG223" s="35"/>
      <c r="AH223" s="35"/>
      <c r="AI223" s="35"/>
      <c r="AJ223" s="35"/>
      <c r="AK223" s="91"/>
      <c r="AL223" s="92" t="s">
        <v>9</v>
      </c>
      <c r="AM223" s="91">
        <f>IF(AW217="","",AW217)</f>
        <v>21</v>
      </c>
      <c r="AN223" s="96" t="str">
        <f t="shared" si="58"/>
        <v>-</v>
      </c>
      <c r="AO223" s="113">
        <f>IF(AU217="","",AU217)</f>
        <v>13</v>
      </c>
      <c r="AP223" s="250">
        <f>IF(AR220="","",AR220)</f>
      </c>
      <c r="AQ223" s="112">
        <f>IF(AW220="","",AW220)</f>
      </c>
      <c r="AR223" s="82">
        <f t="shared" si="59"/>
      </c>
      <c r="AS223" s="113">
        <f>IF(AU220="","",AU220)</f>
      </c>
      <c r="AT223" s="250">
        <f>IF(AV220="","",AV220)</f>
      </c>
      <c r="AU223" s="253"/>
      <c r="AV223" s="254"/>
      <c r="AW223" s="254"/>
      <c r="AX223" s="255"/>
      <c r="AY223" s="112">
        <v>21</v>
      </c>
      <c r="AZ223" s="82" t="str">
        <f t="shared" si="55"/>
        <v>-</v>
      </c>
      <c r="BA223" s="113">
        <v>12</v>
      </c>
      <c r="BB223" s="258"/>
      <c r="BC223" s="259"/>
      <c r="BD223" s="260"/>
      <c r="BE223" s="261"/>
      <c r="BF223" s="262"/>
      <c r="BG223" s="35"/>
      <c r="BH223" s="87"/>
      <c r="BI223" s="88"/>
      <c r="BJ223" s="87"/>
      <c r="BK223" s="89"/>
      <c r="BL223" s="14"/>
      <c r="BM223" s="14"/>
      <c r="BN223" s="15"/>
    </row>
    <row r="224" spans="1:66" ht="9.75" customHeight="1" thickBo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26"/>
      <c r="Z224" s="26"/>
      <c r="AA224" s="26"/>
      <c r="AB224" s="26"/>
      <c r="AC224" s="26"/>
      <c r="AD224" s="35"/>
      <c r="AE224" s="35"/>
      <c r="AF224" s="35"/>
      <c r="AG224" s="35"/>
      <c r="AH224" s="35"/>
      <c r="AI224" s="35"/>
      <c r="AJ224" s="35"/>
      <c r="AK224" s="119" t="s">
        <v>237</v>
      </c>
      <c r="AL224" s="100" t="s">
        <v>171</v>
      </c>
      <c r="AM224" s="108">
        <f>IF(BA215="","",BA215)</f>
        <v>14</v>
      </c>
      <c r="AN224" s="82" t="str">
        <f t="shared" si="58"/>
        <v>-</v>
      </c>
      <c r="AO224" s="102">
        <f>IF(AY215="","",AY215)</f>
        <v>21</v>
      </c>
      <c r="AP224" s="244" t="str">
        <f>IF(BB215="","",IF(BB215="○","×",IF(BB215="×","○")))</f>
        <v>×</v>
      </c>
      <c r="AQ224" s="109">
        <f>IF(BA218="","",BA218)</f>
        <v>19</v>
      </c>
      <c r="AR224" s="118" t="str">
        <f t="shared" si="59"/>
        <v>-</v>
      </c>
      <c r="AS224" s="102">
        <f>IF(AY218="","",AY218)</f>
        <v>21</v>
      </c>
      <c r="AT224" s="244" t="str">
        <f>IF(BB218="","",IF(BB218="○","×",IF(BB218="×","○")))</f>
        <v>×</v>
      </c>
      <c r="AU224" s="120">
        <f>IF(BA221="","",BA221)</f>
        <v>7</v>
      </c>
      <c r="AV224" s="82" t="str">
        <f>IF(AU224="","","-")</f>
        <v>-</v>
      </c>
      <c r="AW224" s="121">
        <f>IF(AY221="","",AY221)</f>
        <v>21</v>
      </c>
      <c r="AX224" s="244" t="str">
        <f>IF(BB221="","",IF(BB221="○","×",IF(BB221="×","○")))</f>
        <v>×</v>
      </c>
      <c r="AY224" s="212"/>
      <c r="AZ224" s="213"/>
      <c r="BA224" s="213"/>
      <c r="BB224" s="214"/>
      <c r="BC224" s="221" t="s">
        <v>287</v>
      </c>
      <c r="BD224" s="222"/>
      <c r="BE224" s="222"/>
      <c r="BF224" s="223"/>
      <c r="BG224" s="35"/>
      <c r="BH224" s="105"/>
      <c r="BI224" s="106"/>
      <c r="BJ224" s="105"/>
      <c r="BK224" s="107"/>
      <c r="BL224" s="17"/>
      <c r="BM224" s="17"/>
      <c r="BN224" s="18"/>
    </row>
    <row r="225" spans="1:66" ht="9.75" customHeight="1">
      <c r="A225" s="35"/>
      <c r="B225" s="297" t="s">
        <v>22</v>
      </c>
      <c r="C225" s="298"/>
      <c r="D225" s="285" t="str">
        <f>B227</f>
        <v>鈴木誠</v>
      </c>
      <c r="E225" s="264"/>
      <c r="F225" s="264"/>
      <c r="G225" s="277"/>
      <c r="H225" s="263" t="str">
        <f>B230</f>
        <v>石村雅俊</v>
      </c>
      <c r="I225" s="264"/>
      <c r="J225" s="264"/>
      <c r="K225" s="277"/>
      <c r="L225" s="263" t="str">
        <f>B233</f>
        <v>神野武史</v>
      </c>
      <c r="M225" s="264"/>
      <c r="N225" s="264"/>
      <c r="O225" s="277"/>
      <c r="P225" s="263" t="str">
        <f>B236</f>
        <v>有明茂博</v>
      </c>
      <c r="Q225" s="264"/>
      <c r="R225" s="264"/>
      <c r="S225" s="265"/>
      <c r="T225" s="266" t="s">
        <v>49</v>
      </c>
      <c r="U225" s="267"/>
      <c r="V225" s="267"/>
      <c r="W225" s="268"/>
      <c r="X225" s="35"/>
      <c r="Y225" s="202" t="s">
        <v>261</v>
      </c>
      <c r="Z225" s="198"/>
      <c r="AA225" s="202" t="s">
        <v>262</v>
      </c>
      <c r="AB225" s="199"/>
      <c r="AC225" s="198" t="s">
        <v>263</v>
      </c>
      <c r="AD225" s="198"/>
      <c r="AE225" s="199"/>
      <c r="AF225" s="35"/>
      <c r="AG225" s="35"/>
      <c r="AH225" s="35"/>
      <c r="AI225" s="35"/>
      <c r="AJ225" s="35"/>
      <c r="AK225" s="108" t="s">
        <v>238</v>
      </c>
      <c r="AL225" s="80" t="s">
        <v>171</v>
      </c>
      <c r="AM225" s="108">
        <f>IF(BA216="","",BA216)</f>
        <v>17</v>
      </c>
      <c r="AN225" s="82" t="str">
        <f t="shared" si="58"/>
        <v>-</v>
      </c>
      <c r="AO225" s="102">
        <f>IF(AY216="","",AY216)</f>
        <v>21</v>
      </c>
      <c r="AP225" s="245" t="str">
        <f>IF(AR222="","",AR222)</f>
        <v>-</v>
      </c>
      <c r="AQ225" s="109">
        <f>IF(BA219="","",BA219)</f>
        <v>16</v>
      </c>
      <c r="AR225" s="82" t="str">
        <f t="shared" si="59"/>
        <v>-</v>
      </c>
      <c r="AS225" s="102">
        <f>IF(AY219="","",AY219)</f>
        <v>21</v>
      </c>
      <c r="AT225" s="245">
        <f>IF(AV222="","",AV222)</f>
      </c>
      <c r="AU225" s="104">
        <f>IF(BA222="","",BA222)</f>
        <v>21</v>
      </c>
      <c r="AV225" s="82" t="str">
        <f>IF(AU225="","","-")</f>
        <v>-</v>
      </c>
      <c r="AW225" s="102">
        <f>IF(AY222="","",AY222)</f>
        <v>19</v>
      </c>
      <c r="AX225" s="245" t="str">
        <f>IF(AZ222="","",AZ222)</f>
        <v>-</v>
      </c>
      <c r="AY225" s="215"/>
      <c r="AZ225" s="216"/>
      <c r="BA225" s="216"/>
      <c r="BB225" s="217"/>
      <c r="BC225" s="224"/>
      <c r="BD225" s="225"/>
      <c r="BE225" s="225"/>
      <c r="BF225" s="226"/>
      <c r="BG225" s="35"/>
      <c r="BH225" s="87">
        <f>COUNTIF(AM224:BB226,"○")</f>
        <v>0</v>
      </c>
      <c r="BI225" s="88">
        <f>COUNTIF(AM224:BB226,"×")</f>
        <v>3</v>
      </c>
      <c r="BJ225" s="87"/>
      <c r="BK225" s="89"/>
      <c r="BL225" s="14">
        <f>SUM(AM224:AM226,AQ224:AQ226,AU224:AU226,AY224:AY226)</f>
        <v>106</v>
      </c>
      <c r="BM225" s="14">
        <f>SUM(AO224:AO226,AS224:AS226,AW224:AW226,BA224:BA226)</f>
        <v>145</v>
      </c>
      <c r="BN225" s="15">
        <f>BL225-BM225</f>
        <v>-39</v>
      </c>
    </row>
    <row r="226" spans="1:66" ht="9.75" customHeight="1" thickBot="1">
      <c r="A226" s="35"/>
      <c r="B226" s="299"/>
      <c r="C226" s="300"/>
      <c r="D226" s="200" t="str">
        <f>B228</f>
        <v>豊田裕也</v>
      </c>
      <c r="E226" s="191"/>
      <c r="F226" s="191"/>
      <c r="G226" s="201"/>
      <c r="H226" s="184" t="str">
        <f>B231</f>
        <v>赤澤延樹</v>
      </c>
      <c r="I226" s="191"/>
      <c r="J226" s="191"/>
      <c r="K226" s="201"/>
      <c r="L226" s="184" t="str">
        <f>B234</f>
        <v>神野優二郎</v>
      </c>
      <c r="M226" s="191"/>
      <c r="N226" s="191"/>
      <c r="O226" s="201"/>
      <c r="P226" s="184" t="str">
        <f>B237</f>
        <v>川上雅広</v>
      </c>
      <c r="Q226" s="191"/>
      <c r="R226" s="191"/>
      <c r="S226" s="192"/>
      <c r="T226" s="193" t="s">
        <v>50</v>
      </c>
      <c r="U226" s="194"/>
      <c r="V226" s="194"/>
      <c r="W226" s="195"/>
      <c r="X226" s="35"/>
      <c r="Y226" s="76" t="s">
        <v>264</v>
      </c>
      <c r="Z226" s="77" t="s">
        <v>265</v>
      </c>
      <c r="AA226" s="76" t="s">
        <v>266</v>
      </c>
      <c r="AB226" s="78" t="s">
        <v>267</v>
      </c>
      <c r="AC226" s="77" t="s">
        <v>266</v>
      </c>
      <c r="AD226" s="77" t="s">
        <v>267</v>
      </c>
      <c r="AE226" s="78" t="s">
        <v>268</v>
      </c>
      <c r="AF226" s="35"/>
      <c r="AG226" s="35"/>
      <c r="AH226" s="35"/>
      <c r="AI226" s="35"/>
      <c r="AJ226" s="35"/>
      <c r="AK226" s="123"/>
      <c r="AL226" s="124" t="s">
        <v>9</v>
      </c>
      <c r="AM226" s="123">
        <f>IF(BA217="","",BA217)</f>
      </c>
      <c r="AN226" s="125">
        <f t="shared" si="58"/>
      </c>
      <c r="AO226" s="126">
        <f>IF(AY217="","",AY217)</f>
      </c>
      <c r="AP226" s="201">
        <f>IF(AR223="","",AR223)</f>
      </c>
      <c r="AQ226" s="127">
        <f>IF(BA220="","",BA220)</f>
      </c>
      <c r="AR226" s="125">
        <f t="shared" si="59"/>
      </c>
      <c r="AS226" s="126">
        <f>IF(AY220="","",AY220)</f>
      </c>
      <c r="AT226" s="201">
        <f>IF(AV223="","",AV223)</f>
      </c>
      <c r="AU226" s="127">
        <f>IF(BA223="","",BA223)</f>
        <v>12</v>
      </c>
      <c r="AV226" s="125" t="str">
        <f>IF(AU226="","","-")</f>
        <v>-</v>
      </c>
      <c r="AW226" s="126">
        <f>IF(AY223="","",AY223)</f>
        <v>21</v>
      </c>
      <c r="AX226" s="201" t="str">
        <f>IF(AZ223="","",AZ223)</f>
        <v>-</v>
      </c>
      <c r="AY226" s="218"/>
      <c r="AZ226" s="219"/>
      <c r="BA226" s="219"/>
      <c r="BB226" s="220"/>
      <c r="BC226" s="234"/>
      <c r="BD226" s="235"/>
      <c r="BE226" s="236"/>
      <c r="BF226" s="237"/>
      <c r="BG226" s="35"/>
      <c r="BH226" s="128"/>
      <c r="BI226" s="129"/>
      <c r="BJ226" s="128"/>
      <c r="BK226" s="130"/>
      <c r="BL226" s="8"/>
      <c r="BM226" s="8"/>
      <c r="BN226" s="9"/>
    </row>
    <row r="227" spans="1:63" ht="9.75" customHeight="1">
      <c r="A227" s="35"/>
      <c r="B227" s="79" t="s">
        <v>159</v>
      </c>
      <c r="C227" s="80" t="s">
        <v>143</v>
      </c>
      <c r="D227" s="269"/>
      <c r="E227" s="270"/>
      <c r="F227" s="270"/>
      <c r="G227" s="271"/>
      <c r="H227" s="81">
        <v>19</v>
      </c>
      <c r="I227" s="82" t="str">
        <f>IF(H227="","","-")</f>
        <v>-</v>
      </c>
      <c r="J227" s="68">
        <v>21</v>
      </c>
      <c r="K227" s="274" t="s">
        <v>274</v>
      </c>
      <c r="L227" s="81">
        <v>13</v>
      </c>
      <c r="M227" s="83" t="str">
        <f aca="true" t="shared" si="60" ref="M227:M232">IF(L227="","","-")</f>
        <v>-</v>
      </c>
      <c r="N227" s="84">
        <v>21</v>
      </c>
      <c r="O227" s="277" t="s">
        <v>273</v>
      </c>
      <c r="P227" s="85">
        <v>6</v>
      </c>
      <c r="Q227" s="83" t="str">
        <f aca="true" t="shared" si="61" ref="Q227:Q235">IF(P227="","","-")</f>
        <v>-</v>
      </c>
      <c r="R227" s="86">
        <v>21</v>
      </c>
      <c r="S227" s="265" t="s">
        <v>273</v>
      </c>
      <c r="T227" s="278" t="s">
        <v>288</v>
      </c>
      <c r="U227" s="279"/>
      <c r="V227" s="279"/>
      <c r="W227" s="280"/>
      <c r="X227" s="35"/>
      <c r="Y227" s="87"/>
      <c r="Z227" s="88"/>
      <c r="AA227" s="87"/>
      <c r="AB227" s="89"/>
      <c r="AC227" s="88"/>
      <c r="AD227" s="88"/>
      <c r="AE227" s="89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27"/>
      <c r="BI227" s="27"/>
      <c r="BJ227" s="27"/>
      <c r="BK227" s="27"/>
    </row>
    <row r="228" spans="1:63" ht="9.75" customHeight="1">
      <c r="A228" s="35"/>
      <c r="B228" s="79" t="s">
        <v>160</v>
      </c>
      <c r="C228" s="80" t="s">
        <v>173</v>
      </c>
      <c r="D228" s="272"/>
      <c r="E228" s="216"/>
      <c r="F228" s="216"/>
      <c r="G228" s="252"/>
      <c r="H228" s="81">
        <v>21</v>
      </c>
      <c r="I228" s="82" t="str">
        <f>IF(H228="","","-")</f>
        <v>-</v>
      </c>
      <c r="J228" s="90">
        <v>14</v>
      </c>
      <c r="K228" s="275"/>
      <c r="L228" s="81">
        <v>11</v>
      </c>
      <c r="M228" s="82" t="str">
        <f t="shared" si="60"/>
        <v>-</v>
      </c>
      <c r="N228" s="86">
        <v>21</v>
      </c>
      <c r="O228" s="245"/>
      <c r="P228" s="81">
        <v>12</v>
      </c>
      <c r="Q228" s="82" t="str">
        <f t="shared" si="61"/>
        <v>-</v>
      </c>
      <c r="R228" s="86">
        <v>21</v>
      </c>
      <c r="S228" s="257"/>
      <c r="T228" s="224"/>
      <c r="U228" s="225"/>
      <c r="V228" s="225"/>
      <c r="W228" s="226"/>
      <c r="X228" s="35"/>
      <c r="Y228" s="87">
        <f>COUNTIF(D227:S229,"○")</f>
        <v>1</v>
      </c>
      <c r="Z228" s="88">
        <f>COUNTIF(D227:S229,"×")</f>
        <v>2</v>
      </c>
      <c r="AA228" s="87">
        <f>(IF((D227-F227)&gt;0,1,0))+(IF((D228-F228)&gt;0,1,0))+(IF((D229-F229)&gt;0,1,0))+(IF((H227-J227)&gt;0,1,0))+(IF((H228-J228)&gt;0,1,0))+(IF((H229-J229)&gt;0,1,0))+(IF((L227-N227)&gt;0,1,0))+(IF((L228-N228)&gt;0,1,0))+(IF((L229-N229)&gt;0,1,0))+(IF((P227-R227)&gt;0,1,0))+(IF((P228-R228)&gt;0,1,0))+(IF((P229-R229)&gt;0,1,0))</f>
        <v>2</v>
      </c>
      <c r="AB228" s="89">
        <f>(IF((D227-F227)&lt;0,1,0))+(IF((D228-F228)&lt;0,1,0))+(IF((D229-F229)&lt;0,1,0))+(IF((H227-J227)&lt;0,1,0))+(IF((H228-J228)&lt;0,1,0))+(IF((H229-J229)&lt;0,1,0))+(IF((L227-N227)&lt;0,1,0))+(IF((L228-N228)&lt;0,1,0))+(IF((L229-N229)&lt;0,1,0))+(IF((P227-R227)&lt;0,1,0))+(IF((P228-R228)&lt;0,1,0))+(IF((P229-R229)&lt;0,1,0))</f>
        <v>5</v>
      </c>
      <c r="AC228" s="88">
        <f>SUM(D227:D229,H227:H229,L227:L229,P227:P229)</f>
        <v>103</v>
      </c>
      <c r="AD228" s="88">
        <f>SUM(F227:F229,J227:J229,N227:N229,R227:R229)</f>
        <v>130</v>
      </c>
      <c r="AE228" s="89">
        <f>AC228-AD228</f>
        <v>-27</v>
      </c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27"/>
      <c r="BI228" s="27"/>
      <c r="BJ228" s="27"/>
      <c r="BK228" s="27"/>
    </row>
    <row r="229" spans="1:63" ht="9.75" customHeight="1">
      <c r="A229" s="35"/>
      <c r="B229" s="91"/>
      <c r="C229" s="92" t="s">
        <v>41</v>
      </c>
      <c r="D229" s="273"/>
      <c r="E229" s="254"/>
      <c r="F229" s="254"/>
      <c r="G229" s="255"/>
      <c r="H229" s="93">
        <v>21</v>
      </c>
      <c r="I229" s="82" t="str">
        <f>IF(H229="","","-")</f>
        <v>-</v>
      </c>
      <c r="J229" s="94">
        <v>11</v>
      </c>
      <c r="K229" s="276"/>
      <c r="L229" s="95"/>
      <c r="M229" s="96">
        <f t="shared" si="60"/>
      </c>
      <c r="N229" s="94"/>
      <c r="O229" s="250"/>
      <c r="P229" s="95"/>
      <c r="Q229" s="96">
        <f t="shared" si="61"/>
      </c>
      <c r="R229" s="94"/>
      <c r="S229" s="258"/>
      <c r="T229" s="259"/>
      <c r="U229" s="260"/>
      <c r="V229" s="261"/>
      <c r="W229" s="262"/>
      <c r="X229" s="35"/>
      <c r="Y229" s="87"/>
      <c r="Z229" s="88"/>
      <c r="AA229" s="87"/>
      <c r="AB229" s="89"/>
      <c r="AC229" s="88"/>
      <c r="AD229" s="88"/>
      <c r="AE229" s="89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27"/>
      <c r="BI229" s="27"/>
      <c r="BJ229" s="27"/>
      <c r="BK229" s="27"/>
    </row>
    <row r="230" spans="1:63" ht="9.75" customHeight="1">
      <c r="A230" s="35"/>
      <c r="B230" s="79" t="s">
        <v>161</v>
      </c>
      <c r="C230" s="100" t="s">
        <v>75</v>
      </c>
      <c r="D230" s="101">
        <f>IF(J227="","",J227)</f>
        <v>21</v>
      </c>
      <c r="E230" s="82" t="str">
        <f>IF(D230="","","-")</f>
        <v>-</v>
      </c>
      <c r="F230" s="102">
        <f>IF(H227="","",H227)</f>
        <v>19</v>
      </c>
      <c r="G230" s="244" t="str">
        <f>IF(K227="","",IF(K227="○","×",IF(K227="×","○")))</f>
        <v>×</v>
      </c>
      <c r="H230" s="212"/>
      <c r="I230" s="213"/>
      <c r="J230" s="213"/>
      <c r="K230" s="251"/>
      <c r="L230" s="103">
        <v>14</v>
      </c>
      <c r="M230" s="82" t="str">
        <f t="shared" si="60"/>
        <v>-</v>
      </c>
      <c r="N230" s="86">
        <v>21</v>
      </c>
      <c r="O230" s="245" t="s">
        <v>273</v>
      </c>
      <c r="P230" s="104">
        <v>10</v>
      </c>
      <c r="Q230" s="82" t="str">
        <f t="shared" si="61"/>
        <v>-</v>
      </c>
      <c r="R230" s="86">
        <v>21</v>
      </c>
      <c r="S230" s="256" t="s">
        <v>273</v>
      </c>
      <c r="T230" s="221" t="s">
        <v>287</v>
      </c>
      <c r="U230" s="222"/>
      <c r="V230" s="222"/>
      <c r="W230" s="223"/>
      <c r="X230" s="35"/>
      <c r="Y230" s="105"/>
      <c r="Z230" s="106"/>
      <c r="AA230" s="105"/>
      <c r="AB230" s="107"/>
      <c r="AC230" s="106"/>
      <c r="AD230" s="106"/>
      <c r="AE230" s="107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27"/>
      <c r="BI230" s="27"/>
      <c r="BJ230" s="27"/>
      <c r="BK230" s="27"/>
    </row>
    <row r="231" spans="1:63" ht="9.75" customHeight="1">
      <c r="A231" s="35"/>
      <c r="B231" s="79" t="s">
        <v>162</v>
      </c>
      <c r="C231" s="80" t="s">
        <v>75</v>
      </c>
      <c r="D231" s="108">
        <f>IF(J228="","",J228)</f>
        <v>14</v>
      </c>
      <c r="E231" s="82" t="str">
        <f>IF(D231="","","-")</f>
        <v>-</v>
      </c>
      <c r="F231" s="102">
        <f>IF(H228="","",H228)</f>
        <v>21</v>
      </c>
      <c r="G231" s="245" t="str">
        <f>IF(I228="","",I228)</f>
        <v>-</v>
      </c>
      <c r="H231" s="215"/>
      <c r="I231" s="216"/>
      <c r="J231" s="216"/>
      <c r="K231" s="252"/>
      <c r="L231" s="103">
        <v>10</v>
      </c>
      <c r="M231" s="82" t="str">
        <f t="shared" si="60"/>
        <v>-</v>
      </c>
      <c r="N231" s="86">
        <v>21</v>
      </c>
      <c r="O231" s="245"/>
      <c r="P231" s="109">
        <v>9</v>
      </c>
      <c r="Q231" s="82" t="str">
        <f t="shared" si="61"/>
        <v>-</v>
      </c>
      <c r="R231" s="68">
        <v>21</v>
      </c>
      <c r="S231" s="257"/>
      <c r="T231" s="224"/>
      <c r="U231" s="225"/>
      <c r="V231" s="225"/>
      <c r="W231" s="226"/>
      <c r="X231" s="35"/>
      <c r="Y231" s="87">
        <f>COUNTIF(D230:S232,"○")</f>
        <v>0</v>
      </c>
      <c r="Z231" s="88">
        <f>COUNTIF(D230:S232,"×")</f>
        <v>3</v>
      </c>
      <c r="AA231" s="87"/>
      <c r="AB231" s="89"/>
      <c r="AC231" s="88">
        <f>SUM(D230:D232,H230:H232,L230:L232,P230:P232)</f>
        <v>89</v>
      </c>
      <c r="AD231" s="88">
        <f>SUM(F230:F232,J230:J232,N230:N232,R230:R232)</f>
        <v>145</v>
      </c>
      <c r="AE231" s="89">
        <f>AC231-AD231</f>
        <v>-56</v>
      </c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27"/>
      <c r="BI231" s="27"/>
      <c r="BJ231" s="27"/>
      <c r="BK231" s="27"/>
    </row>
    <row r="232" spans="1:63" ht="9.75" customHeight="1">
      <c r="A232" s="35"/>
      <c r="B232" s="91"/>
      <c r="C232" s="110"/>
      <c r="D232" s="91">
        <f>IF(J229="","",J229)</f>
        <v>11</v>
      </c>
      <c r="E232" s="82" t="str">
        <f aca="true" t="shared" si="62" ref="E232:E238">IF(D232="","","-")</f>
        <v>-</v>
      </c>
      <c r="F232" s="111">
        <f>IF(H229="","",H229)</f>
        <v>21</v>
      </c>
      <c r="G232" s="250" t="str">
        <f>IF(I229="","",I229)</f>
        <v>-</v>
      </c>
      <c r="H232" s="253"/>
      <c r="I232" s="254"/>
      <c r="J232" s="254"/>
      <c r="K232" s="255"/>
      <c r="L232" s="112"/>
      <c r="M232" s="82">
        <f t="shared" si="60"/>
      </c>
      <c r="N232" s="113"/>
      <c r="O232" s="250"/>
      <c r="P232" s="114"/>
      <c r="Q232" s="96">
        <f t="shared" si="61"/>
      </c>
      <c r="R232" s="111"/>
      <c r="S232" s="258"/>
      <c r="T232" s="246"/>
      <c r="U232" s="247"/>
      <c r="V232" s="248"/>
      <c r="W232" s="249"/>
      <c r="X232" s="35"/>
      <c r="Y232" s="115"/>
      <c r="Z232" s="116"/>
      <c r="AA232" s="115"/>
      <c r="AB232" s="117"/>
      <c r="AC232" s="116"/>
      <c r="AD232" s="116"/>
      <c r="AE232" s="117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27"/>
      <c r="BI232" s="27"/>
      <c r="BJ232" s="27"/>
      <c r="BK232" s="27"/>
    </row>
    <row r="233" spans="1:63" ht="9.75" customHeight="1">
      <c r="A233" s="35"/>
      <c r="B233" s="108" t="s">
        <v>163</v>
      </c>
      <c r="C233" s="100" t="s">
        <v>357</v>
      </c>
      <c r="D233" s="108">
        <f>IF(N227="","",N227)</f>
        <v>21</v>
      </c>
      <c r="E233" s="118" t="str">
        <f t="shared" si="62"/>
        <v>-</v>
      </c>
      <c r="F233" s="102">
        <f>IF(L227="","",L227)</f>
        <v>13</v>
      </c>
      <c r="G233" s="244" t="str">
        <f>IF(O227="","",IF(O227="○","×",IF(O227="×","○")))</f>
        <v>○</v>
      </c>
      <c r="H233" s="109">
        <f>IF(N230="","",N230)</f>
        <v>21</v>
      </c>
      <c r="I233" s="82" t="str">
        <f aca="true" t="shared" si="63" ref="I233:I238">IF(H233="","","-")</f>
        <v>-</v>
      </c>
      <c r="J233" s="102">
        <f>IF(L230="","",L230)</f>
        <v>14</v>
      </c>
      <c r="K233" s="244" t="str">
        <f>IF(O230="","",IF(O230="○","×",IF(O230="×","○")))</f>
        <v>○</v>
      </c>
      <c r="L233" s="212"/>
      <c r="M233" s="213"/>
      <c r="N233" s="213"/>
      <c r="O233" s="251"/>
      <c r="P233" s="103">
        <v>19</v>
      </c>
      <c r="Q233" s="82" t="str">
        <f t="shared" si="61"/>
        <v>-</v>
      </c>
      <c r="R233" s="86">
        <v>21</v>
      </c>
      <c r="S233" s="256" t="s">
        <v>273</v>
      </c>
      <c r="T233" s="224" t="s">
        <v>285</v>
      </c>
      <c r="U233" s="225"/>
      <c r="V233" s="225"/>
      <c r="W233" s="226"/>
      <c r="X233" s="35"/>
      <c r="Y233" s="87"/>
      <c r="Z233" s="88"/>
      <c r="AA233" s="87"/>
      <c r="AB233" s="89"/>
      <c r="AC233" s="88"/>
      <c r="AD233" s="88"/>
      <c r="AE233" s="89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27"/>
      <c r="BI233" s="27"/>
      <c r="BJ233" s="27"/>
      <c r="BK233" s="27"/>
    </row>
    <row r="234" spans="1:63" ht="9.75" customHeight="1">
      <c r="A234" s="35"/>
      <c r="B234" s="108" t="s">
        <v>164</v>
      </c>
      <c r="C234" s="80" t="s">
        <v>170</v>
      </c>
      <c r="D234" s="108">
        <f>IF(N228="","",N228)</f>
        <v>21</v>
      </c>
      <c r="E234" s="82" t="str">
        <f t="shared" si="62"/>
        <v>-</v>
      </c>
      <c r="F234" s="102">
        <f>IF(L228="","",L228)</f>
        <v>11</v>
      </c>
      <c r="G234" s="245">
        <f>IF(I231="","",I231)</f>
      </c>
      <c r="H234" s="109">
        <f>IF(N231="","",N231)</f>
        <v>21</v>
      </c>
      <c r="I234" s="82" t="str">
        <f t="shared" si="63"/>
        <v>-</v>
      </c>
      <c r="J234" s="102">
        <f>IF(L231="","",L231)</f>
        <v>10</v>
      </c>
      <c r="K234" s="245" t="str">
        <f>IF(M231="","",M231)</f>
        <v>-</v>
      </c>
      <c r="L234" s="215"/>
      <c r="M234" s="216"/>
      <c r="N234" s="216"/>
      <c r="O234" s="252"/>
      <c r="P234" s="103">
        <v>21</v>
      </c>
      <c r="Q234" s="82" t="str">
        <f t="shared" si="61"/>
        <v>-</v>
      </c>
      <c r="R234" s="68">
        <v>19</v>
      </c>
      <c r="S234" s="257"/>
      <c r="T234" s="224"/>
      <c r="U234" s="225"/>
      <c r="V234" s="225"/>
      <c r="W234" s="226"/>
      <c r="X234" s="35"/>
      <c r="Y234" s="87">
        <f>COUNTIF(D233:S235,"○")</f>
        <v>2</v>
      </c>
      <c r="Z234" s="88">
        <f>COUNTIF(D233:S235,"×")</f>
        <v>1</v>
      </c>
      <c r="AA234" s="87"/>
      <c r="AB234" s="89"/>
      <c r="AC234" s="88">
        <f>SUM(D233:D235,H233:H235,L233:L235,P233:P235)</f>
        <v>136</v>
      </c>
      <c r="AD234" s="88">
        <f>SUM(F233:F235,J233:J235,N233:N235,R233:R235)</f>
        <v>109</v>
      </c>
      <c r="AE234" s="89">
        <f>AC234-AD234</f>
        <v>27</v>
      </c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27"/>
      <c r="BI234" s="27"/>
      <c r="BJ234" s="27"/>
      <c r="BK234" s="27"/>
    </row>
    <row r="235" spans="1:63" ht="9.75" customHeight="1">
      <c r="A235" s="35"/>
      <c r="B235" s="91"/>
      <c r="C235" s="92"/>
      <c r="D235" s="91">
        <f>IF(N229="","",N229)</f>
      </c>
      <c r="E235" s="96">
        <f t="shared" si="62"/>
      </c>
      <c r="F235" s="113">
        <f>IF(L229="","",L229)</f>
      </c>
      <c r="G235" s="250">
        <f>IF(I232="","",I232)</f>
      </c>
      <c r="H235" s="112">
        <f>IF(N232="","",N232)</f>
      </c>
      <c r="I235" s="82">
        <f t="shared" si="63"/>
      </c>
      <c r="J235" s="113">
        <f>IF(L232="","",L232)</f>
      </c>
      <c r="K235" s="250">
        <f>IF(M232="","",M232)</f>
      </c>
      <c r="L235" s="253"/>
      <c r="M235" s="254"/>
      <c r="N235" s="254"/>
      <c r="O235" s="255"/>
      <c r="P235" s="112">
        <v>12</v>
      </c>
      <c r="Q235" s="82" t="str">
        <f t="shared" si="61"/>
        <v>-</v>
      </c>
      <c r="R235" s="113">
        <v>21</v>
      </c>
      <c r="S235" s="258"/>
      <c r="T235" s="259"/>
      <c r="U235" s="260"/>
      <c r="V235" s="261"/>
      <c r="W235" s="262"/>
      <c r="X235" s="35"/>
      <c r="Y235" s="87"/>
      <c r="Z235" s="88"/>
      <c r="AA235" s="87"/>
      <c r="AB235" s="89"/>
      <c r="AC235" s="88"/>
      <c r="AD235" s="88"/>
      <c r="AE235" s="89"/>
      <c r="AF235" s="35"/>
      <c r="AG235" s="35"/>
      <c r="AH235" s="35"/>
      <c r="AI235" s="35"/>
      <c r="AJ235" s="35"/>
      <c r="AK235" s="319" t="s">
        <v>271</v>
      </c>
      <c r="AL235" s="319"/>
      <c r="AM235" s="319"/>
      <c r="AN235" s="319"/>
      <c r="AO235" s="319"/>
      <c r="AP235" s="319"/>
      <c r="AQ235" s="319"/>
      <c r="AR235" s="319"/>
      <c r="AS235" s="319"/>
      <c r="AT235" s="319"/>
      <c r="AU235" s="319"/>
      <c r="AV235" s="319"/>
      <c r="AW235" s="319"/>
      <c r="AX235" s="319"/>
      <c r="AY235" s="319"/>
      <c r="AZ235" s="319"/>
      <c r="BA235" s="319"/>
      <c r="BB235" s="319"/>
      <c r="BC235" s="319"/>
      <c r="BD235" s="319"/>
      <c r="BE235" s="319"/>
      <c r="BF235" s="319"/>
      <c r="BG235" s="319"/>
      <c r="BH235" s="27"/>
      <c r="BI235" s="27"/>
      <c r="BJ235" s="27"/>
      <c r="BK235" s="27"/>
    </row>
    <row r="236" spans="1:63" ht="9.75" customHeight="1">
      <c r="A236" s="35"/>
      <c r="B236" s="119" t="s">
        <v>165</v>
      </c>
      <c r="C236" s="131" t="s">
        <v>174</v>
      </c>
      <c r="D236" s="108">
        <f>IF(R227="","",R227)</f>
        <v>21</v>
      </c>
      <c r="E236" s="82" t="str">
        <f t="shared" si="62"/>
        <v>-</v>
      </c>
      <c r="F236" s="102">
        <f>IF(P227="","",P227)</f>
        <v>6</v>
      </c>
      <c r="G236" s="244" t="str">
        <f>IF(S227="","",IF(S227="○","×",IF(S227="×","○")))</f>
        <v>○</v>
      </c>
      <c r="H236" s="109">
        <f>IF(R230="","",R230)</f>
        <v>21</v>
      </c>
      <c r="I236" s="118" t="str">
        <f t="shared" si="63"/>
        <v>-</v>
      </c>
      <c r="J236" s="102">
        <f>IF(P230="","",P230)</f>
        <v>10</v>
      </c>
      <c r="K236" s="244" t="str">
        <f>IF(S230="","",IF(S230="○","×",IF(S230="×","○")))</f>
        <v>○</v>
      </c>
      <c r="L236" s="120">
        <f>IF(R233="","",R233)</f>
        <v>21</v>
      </c>
      <c r="M236" s="82" t="str">
        <f>IF(L236="","","-")</f>
        <v>-</v>
      </c>
      <c r="N236" s="121">
        <f>IF(P233="","",P233)</f>
        <v>19</v>
      </c>
      <c r="O236" s="244" t="str">
        <f>IF(S233="","",IF(S233="○","×",IF(S233="×","○")))</f>
        <v>○</v>
      </c>
      <c r="P236" s="212"/>
      <c r="Q236" s="213"/>
      <c r="R236" s="213"/>
      <c r="S236" s="214"/>
      <c r="T236" s="221" t="s">
        <v>286</v>
      </c>
      <c r="U236" s="222"/>
      <c r="V236" s="222"/>
      <c r="W236" s="223"/>
      <c r="X236" s="35"/>
      <c r="Y236" s="105"/>
      <c r="Z236" s="106"/>
      <c r="AA236" s="105"/>
      <c r="AB236" s="107"/>
      <c r="AC236" s="106"/>
      <c r="AD236" s="106"/>
      <c r="AE236" s="107"/>
      <c r="AF236" s="35"/>
      <c r="AG236" s="35"/>
      <c r="AH236" s="35"/>
      <c r="AI236" s="35"/>
      <c r="AJ236" s="35"/>
      <c r="AK236" s="319"/>
      <c r="AL236" s="319"/>
      <c r="AM236" s="319"/>
      <c r="AN236" s="319"/>
      <c r="AO236" s="319"/>
      <c r="AP236" s="319"/>
      <c r="AQ236" s="319"/>
      <c r="AR236" s="319"/>
      <c r="AS236" s="319"/>
      <c r="AT236" s="319"/>
      <c r="AU236" s="319"/>
      <c r="AV236" s="319"/>
      <c r="AW236" s="319"/>
      <c r="AX236" s="319"/>
      <c r="AY236" s="319"/>
      <c r="AZ236" s="319"/>
      <c r="BA236" s="319"/>
      <c r="BB236" s="319"/>
      <c r="BC236" s="319"/>
      <c r="BD236" s="319"/>
      <c r="BE236" s="319"/>
      <c r="BF236" s="319"/>
      <c r="BG236" s="319"/>
      <c r="BH236" s="27"/>
      <c r="BI236" s="27"/>
      <c r="BJ236" s="27"/>
      <c r="BK236" s="27"/>
    </row>
    <row r="237" spans="1:63" ht="9.75" customHeight="1">
      <c r="A237" s="35"/>
      <c r="B237" s="108" t="s">
        <v>426</v>
      </c>
      <c r="C237" s="132" t="s">
        <v>174</v>
      </c>
      <c r="D237" s="108">
        <f>IF(R228="","",R228)</f>
        <v>21</v>
      </c>
      <c r="E237" s="82" t="str">
        <f t="shared" si="62"/>
        <v>-</v>
      </c>
      <c r="F237" s="102">
        <f>IF(P228="","",P228)</f>
        <v>12</v>
      </c>
      <c r="G237" s="245" t="str">
        <f>IF(I234="","",I234)</f>
        <v>-</v>
      </c>
      <c r="H237" s="109">
        <f>IF(R231="","",R231)</f>
        <v>21</v>
      </c>
      <c r="I237" s="82" t="str">
        <f t="shared" si="63"/>
        <v>-</v>
      </c>
      <c r="J237" s="102">
        <f>IF(P231="","",P231)</f>
        <v>9</v>
      </c>
      <c r="K237" s="245">
        <f>IF(M234="","",M234)</f>
      </c>
      <c r="L237" s="104">
        <f>IF(R234="","",R234)</f>
        <v>19</v>
      </c>
      <c r="M237" s="82" t="str">
        <f>IF(L237="","","-")</f>
        <v>-</v>
      </c>
      <c r="N237" s="102">
        <f>IF(P234="","",P234)</f>
        <v>21</v>
      </c>
      <c r="O237" s="245" t="str">
        <f>IF(Q234="","",Q234)</f>
        <v>-</v>
      </c>
      <c r="P237" s="215"/>
      <c r="Q237" s="216"/>
      <c r="R237" s="216"/>
      <c r="S237" s="217"/>
      <c r="T237" s="224"/>
      <c r="U237" s="225"/>
      <c r="V237" s="225"/>
      <c r="W237" s="226"/>
      <c r="X237" s="35"/>
      <c r="Y237" s="87">
        <f>COUNTIF(D236:S238,"○")</f>
        <v>3</v>
      </c>
      <c r="Z237" s="88">
        <f>COUNTIF(D236:S238,"×")</f>
        <v>0</v>
      </c>
      <c r="AA237" s="87"/>
      <c r="AB237" s="89"/>
      <c r="AC237" s="88">
        <f>SUM(D236:D238,H236:H238,L236:L238,P236:P238)</f>
        <v>145</v>
      </c>
      <c r="AD237" s="88">
        <f>SUM(F236:F238,J236:J238,N236:N238,R236:R238)</f>
        <v>89</v>
      </c>
      <c r="AE237" s="89">
        <f>AC237-AD237</f>
        <v>56</v>
      </c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27"/>
      <c r="BI237" s="27"/>
      <c r="BJ237" s="27"/>
      <c r="BK237" s="27"/>
    </row>
    <row r="238" spans="1:63" ht="9.75" customHeight="1" thickBot="1">
      <c r="A238" s="35"/>
      <c r="B238" s="123"/>
      <c r="C238" s="133" t="s">
        <v>175</v>
      </c>
      <c r="D238" s="123">
        <f>IF(R229="","",R229)</f>
      </c>
      <c r="E238" s="125">
        <f t="shared" si="62"/>
      </c>
      <c r="F238" s="126">
        <f>IF(P229="","",P229)</f>
      </c>
      <c r="G238" s="201">
        <f>IF(I235="","",I235)</f>
      </c>
      <c r="H238" s="127">
        <f>IF(R232="","",R232)</f>
      </c>
      <c r="I238" s="125">
        <f t="shared" si="63"/>
      </c>
      <c r="J238" s="126">
        <f>IF(P232="","",P232)</f>
      </c>
      <c r="K238" s="201">
        <f>IF(M235="","",M235)</f>
      </c>
      <c r="L238" s="127">
        <f>IF(R235="","",R235)</f>
        <v>21</v>
      </c>
      <c r="M238" s="125" t="str">
        <f>IF(L238="","","-")</f>
        <v>-</v>
      </c>
      <c r="N238" s="126">
        <f>IF(P235="","",P235)</f>
        <v>12</v>
      </c>
      <c r="O238" s="201" t="str">
        <f>IF(Q235="","",Q235)</f>
        <v>-</v>
      </c>
      <c r="P238" s="218"/>
      <c r="Q238" s="219"/>
      <c r="R238" s="219"/>
      <c r="S238" s="220"/>
      <c r="T238" s="234"/>
      <c r="U238" s="235"/>
      <c r="V238" s="236"/>
      <c r="W238" s="237"/>
      <c r="X238" s="35"/>
      <c r="Y238" s="128"/>
      <c r="Z238" s="129"/>
      <c r="AA238" s="128"/>
      <c r="AB238" s="130"/>
      <c r="AC238" s="129"/>
      <c r="AD238" s="129"/>
      <c r="AE238" s="130"/>
      <c r="AF238" s="35"/>
      <c r="AG238" s="35"/>
      <c r="AH238" s="35"/>
      <c r="AI238" s="35"/>
      <c r="AJ238" s="35"/>
      <c r="AK238" s="227" t="s">
        <v>31</v>
      </c>
      <c r="AL238" s="238" t="s">
        <v>373</v>
      </c>
      <c r="AM238" s="239"/>
      <c r="AN238" s="239"/>
      <c r="AO238" s="239"/>
      <c r="AP238" s="240"/>
      <c r="AQ238" s="27"/>
      <c r="AR238" s="27"/>
      <c r="AS238" s="27"/>
      <c r="AT238" s="38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27"/>
      <c r="BI238" s="27"/>
      <c r="BJ238" s="27"/>
      <c r="BK238" s="27"/>
    </row>
    <row r="239" spans="1:63" ht="9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26"/>
      <c r="Z239" s="26"/>
      <c r="AA239" s="26"/>
      <c r="AB239" s="26"/>
      <c r="AC239" s="26"/>
      <c r="AD239" s="35"/>
      <c r="AE239" s="35"/>
      <c r="AF239" s="35"/>
      <c r="AG239" s="35"/>
      <c r="AH239" s="35"/>
      <c r="AI239" s="35"/>
      <c r="AJ239" s="35"/>
      <c r="AK239" s="227"/>
      <c r="AL239" s="241" t="s">
        <v>374</v>
      </c>
      <c r="AM239" s="242"/>
      <c r="AN239" s="242"/>
      <c r="AO239" s="242"/>
      <c r="AP239" s="243"/>
      <c r="AQ239" s="142"/>
      <c r="AR239" s="142">
        <v>21</v>
      </c>
      <c r="AS239" s="143">
        <v>14</v>
      </c>
      <c r="AT239" s="47">
        <v>10</v>
      </c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27"/>
      <c r="BI239" s="27"/>
      <c r="BJ239" s="27"/>
      <c r="BK239" s="27"/>
    </row>
    <row r="240" spans="1:63" ht="9.75" customHeight="1" thickBo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26"/>
      <c r="Z240" s="26"/>
      <c r="AA240" s="26"/>
      <c r="AB240" s="26"/>
      <c r="AC240" s="26"/>
      <c r="AD240" s="35"/>
      <c r="AE240" s="35"/>
      <c r="AF240" s="35"/>
      <c r="AG240" s="35"/>
      <c r="AH240" s="35"/>
      <c r="AI240" s="35"/>
      <c r="AJ240" s="35"/>
      <c r="AK240" s="45"/>
      <c r="AL240" s="38"/>
      <c r="AM240" s="38"/>
      <c r="AN240" s="38"/>
      <c r="AO240" s="38"/>
      <c r="AP240" s="38"/>
      <c r="AQ240" s="47"/>
      <c r="AR240" s="47"/>
      <c r="AS240" s="65"/>
      <c r="AT240" s="47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27"/>
      <c r="BI240" s="27"/>
      <c r="BJ240" s="27"/>
      <c r="BK240" s="27"/>
    </row>
    <row r="241" spans="1:63" ht="9.75" customHeight="1" thickTop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26"/>
      <c r="Z241" s="26"/>
      <c r="AA241" s="26"/>
      <c r="AB241" s="26"/>
      <c r="AC241" s="26"/>
      <c r="AD241" s="35"/>
      <c r="AE241" s="35"/>
      <c r="AF241" s="35"/>
      <c r="AG241" s="35"/>
      <c r="AH241" s="35"/>
      <c r="AI241" s="35"/>
      <c r="AJ241" s="35"/>
      <c r="AK241" s="45"/>
      <c r="AL241" s="27"/>
      <c r="AM241" s="27"/>
      <c r="AN241" s="27"/>
      <c r="AO241" s="27"/>
      <c r="AP241" s="27"/>
      <c r="AQ241" s="47"/>
      <c r="AR241" s="47"/>
      <c r="AS241" s="43"/>
      <c r="AT241" s="41"/>
      <c r="AU241" s="139"/>
      <c r="AV241" s="139"/>
      <c r="AW241" s="39"/>
      <c r="AX241" s="44"/>
      <c r="AY241" s="44"/>
      <c r="AZ241" s="35"/>
      <c r="BA241" s="35"/>
      <c r="BB241" s="35"/>
      <c r="BC241" s="35"/>
      <c r="BD241" s="35"/>
      <c r="BE241" s="35"/>
      <c r="BF241" s="35"/>
      <c r="BG241" s="35"/>
      <c r="BH241" s="27"/>
      <c r="BI241" s="27"/>
      <c r="BJ241" s="27"/>
      <c r="BK241" s="27"/>
    </row>
    <row r="242" spans="1:63" ht="9.75" customHeight="1" thickBot="1">
      <c r="A242" s="35"/>
      <c r="B242" s="319" t="s">
        <v>95</v>
      </c>
      <c r="C242" s="319"/>
      <c r="D242" s="319"/>
      <c r="E242" s="319"/>
      <c r="F242" s="319"/>
      <c r="G242" s="319"/>
      <c r="H242" s="319"/>
      <c r="I242" s="319"/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  <c r="T242" s="319"/>
      <c r="U242" s="319"/>
      <c r="V242" s="319"/>
      <c r="W242" s="319"/>
      <c r="X242" s="319"/>
      <c r="Y242" s="26"/>
      <c r="Z242" s="26"/>
      <c r="AA242" s="26"/>
      <c r="AB242" s="26"/>
      <c r="AC242" s="26"/>
      <c r="AD242" s="35"/>
      <c r="AE242" s="35"/>
      <c r="AF242" s="35"/>
      <c r="AG242" s="35"/>
      <c r="AH242" s="35"/>
      <c r="AI242" s="35"/>
      <c r="AJ242" s="35"/>
      <c r="AK242" s="227" t="s">
        <v>32</v>
      </c>
      <c r="AL242" s="228" t="s">
        <v>380</v>
      </c>
      <c r="AM242" s="229"/>
      <c r="AN242" s="229"/>
      <c r="AO242" s="229"/>
      <c r="AP242" s="230"/>
      <c r="AQ242" s="64"/>
      <c r="AR242" s="64">
        <v>17</v>
      </c>
      <c r="AS242" s="49">
        <v>21</v>
      </c>
      <c r="AT242" s="47">
        <v>21</v>
      </c>
      <c r="AU242" s="44"/>
      <c r="AV242" s="44"/>
      <c r="AW242" s="39"/>
      <c r="AX242" s="44"/>
      <c r="AY242" s="44"/>
      <c r="AZ242" s="50" t="s">
        <v>13</v>
      </c>
      <c r="BA242" s="35"/>
      <c r="BB242" s="35"/>
      <c r="BC242" s="35"/>
      <c r="BD242" s="26"/>
      <c r="BE242" s="26"/>
      <c r="BF242" s="26"/>
      <c r="BG242" s="26"/>
      <c r="BH242" s="26"/>
      <c r="BI242" s="26"/>
      <c r="BJ242" s="26"/>
      <c r="BK242" s="27"/>
    </row>
    <row r="243" spans="1:63" ht="9.75" customHeight="1" thickTop="1">
      <c r="A243" s="35"/>
      <c r="B243" s="319"/>
      <c r="C243" s="319"/>
      <c r="D243" s="319"/>
      <c r="E243" s="319"/>
      <c r="F243" s="319"/>
      <c r="G243" s="319"/>
      <c r="H243" s="319"/>
      <c r="I243" s="319"/>
      <c r="J243" s="319"/>
      <c r="K243" s="319"/>
      <c r="L243" s="319"/>
      <c r="M243" s="319"/>
      <c r="N243" s="319"/>
      <c r="O243" s="319"/>
      <c r="P243" s="319"/>
      <c r="Q243" s="319"/>
      <c r="R243" s="319"/>
      <c r="S243" s="319"/>
      <c r="T243" s="319"/>
      <c r="U243" s="319"/>
      <c r="V243" s="319"/>
      <c r="W243" s="319"/>
      <c r="X243" s="319"/>
      <c r="Y243" s="26"/>
      <c r="Z243" s="26"/>
      <c r="AA243" s="26"/>
      <c r="AB243" s="26"/>
      <c r="AC243" s="26"/>
      <c r="AD243" s="35"/>
      <c r="AE243" s="35"/>
      <c r="AF243" s="35"/>
      <c r="AG243" s="35"/>
      <c r="AH243" s="35"/>
      <c r="AI243" s="35"/>
      <c r="AJ243" s="35"/>
      <c r="AK243" s="227"/>
      <c r="AL243" s="241" t="s">
        <v>381</v>
      </c>
      <c r="AM243" s="242"/>
      <c r="AN243" s="242"/>
      <c r="AO243" s="242"/>
      <c r="AP243" s="243"/>
      <c r="AQ243" s="145"/>
      <c r="AR243" s="145"/>
      <c r="AS243" s="145"/>
      <c r="AT243" s="47"/>
      <c r="AU243" s="44"/>
      <c r="AV243" s="44"/>
      <c r="AW243" s="39"/>
      <c r="AX243" s="44"/>
      <c r="AY243" s="44"/>
      <c r="AZ243" s="203" t="s">
        <v>410</v>
      </c>
      <c r="BA243" s="204"/>
      <c r="BB243" s="204"/>
      <c r="BC243" s="204"/>
      <c r="BD243" s="204"/>
      <c r="BE243" s="204"/>
      <c r="BF243" s="204"/>
      <c r="BG243" s="204"/>
      <c r="BH243" s="204"/>
      <c r="BI243" s="204"/>
      <c r="BJ243" s="205"/>
      <c r="BK243" s="27"/>
    </row>
    <row r="244" spans="1:63" ht="9.75" customHeight="1" thickBot="1">
      <c r="A244" s="35"/>
      <c r="B244" s="35"/>
      <c r="C244" s="35"/>
      <c r="D244" s="35"/>
      <c r="E244" s="35"/>
      <c r="F244" s="35"/>
      <c r="G244" s="35"/>
      <c r="H244" s="32">
        <v>21</v>
      </c>
      <c r="I244" s="32"/>
      <c r="J244" s="32">
        <v>23</v>
      </c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26"/>
      <c r="Z244" s="26"/>
      <c r="AA244" s="26"/>
      <c r="AB244" s="26"/>
      <c r="AC244" s="26"/>
      <c r="AD244" s="35"/>
      <c r="AE244" s="35"/>
      <c r="AF244" s="35"/>
      <c r="AG244" s="35"/>
      <c r="AH244" s="35"/>
      <c r="AI244" s="35"/>
      <c r="AJ244" s="35"/>
      <c r="AK244" s="35"/>
      <c r="AL244" s="27"/>
      <c r="AM244" s="27"/>
      <c r="AN244" s="27"/>
      <c r="AO244" s="27"/>
      <c r="AP244" s="27"/>
      <c r="AQ244" s="145"/>
      <c r="AR244" s="145"/>
      <c r="AS244" s="145"/>
      <c r="AT244" s="47"/>
      <c r="AU244" s="44"/>
      <c r="AV244" s="44"/>
      <c r="AW244" s="174">
        <v>14</v>
      </c>
      <c r="AX244" s="152">
        <v>21</v>
      </c>
      <c r="AY244" s="152">
        <v>22</v>
      </c>
      <c r="AZ244" s="206"/>
      <c r="BA244" s="207"/>
      <c r="BB244" s="207"/>
      <c r="BC244" s="207"/>
      <c r="BD244" s="207"/>
      <c r="BE244" s="207"/>
      <c r="BF244" s="207"/>
      <c r="BG244" s="207"/>
      <c r="BH244" s="207"/>
      <c r="BI244" s="207"/>
      <c r="BJ244" s="208"/>
      <c r="BK244" s="27"/>
    </row>
    <row r="245" spans="1:63" ht="9.75" customHeight="1" thickBot="1" thickTop="1">
      <c r="A245" s="35"/>
      <c r="B245" s="19" t="s">
        <v>180</v>
      </c>
      <c r="C245" s="20" t="s">
        <v>405</v>
      </c>
      <c r="D245" s="332" t="s">
        <v>96</v>
      </c>
      <c r="E245" s="332"/>
      <c r="F245" s="332"/>
      <c r="G245" s="332"/>
      <c r="H245" s="161">
        <v>21</v>
      </c>
      <c r="I245" s="32"/>
      <c r="J245" s="161">
        <v>18</v>
      </c>
      <c r="K245" s="350" t="s">
        <v>101</v>
      </c>
      <c r="L245" s="350"/>
      <c r="M245" s="350"/>
      <c r="N245" s="350"/>
      <c r="O245" s="351" t="s">
        <v>368</v>
      </c>
      <c r="P245" s="352"/>
      <c r="Q245" s="352"/>
      <c r="R245" s="352"/>
      <c r="S245" s="352"/>
      <c r="T245" s="352"/>
      <c r="U245" s="352"/>
      <c r="V245" s="352"/>
      <c r="W245" s="352"/>
      <c r="X245" s="353"/>
      <c r="Y245" s="26"/>
      <c r="Z245" s="26"/>
      <c r="AA245" s="26"/>
      <c r="AB245" s="26"/>
      <c r="AC245" s="26"/>
      <c r="AD245" s="35"/>
      <c r="AE245" s="35"/>
      <c r="AF245" s="35"/>
      <c r="AG245" s="35"/>
      <c r="AH245" s="35"/>
      <c r="AI245" s="35"/>
      <c r="AJ245" s="35"/>
      <c r="AK245" s="45"/>
      <c r="AL245" s="27"/>
      <c r="AM245" s="27"/>
      <c r="AN245" s="27"/>
      <c r="AO245" s="27"/>
      <c r="AP245" s="27"/>
      <c r="AQ245" s="145"/>
      <c r="AR245" s="145"/>
      <c r="AS245" s="145"/>
      <c r="AT245" s="47"/>
      <c r="AU245" s="44"/>
      <c r="AV245" s="166"/>
      <c r="AW245" s="175">
        <v>21</v>
      </c>
      <c r="AX245" s="122">
        <v>18</v>
      </c>
      <c r="AY245" s="122">
        <v>20</v>
      </c>
      <c r="AZ245" s="203" t="s">
        <v>412</v>
      </c>
      <c r="BA245" s="204"/>
      <c r="BB245" s="204"/>
      <c r="BC245" s="204"/>
      <c r="BD245" s="204"/>
      <c r="BE245" s="204"/>
      <c r="BF245" s="204"/>
      <c r="BG245" s="204"/>
      <c r="BH245" s="204"/>
      <c r="BI245" s="204"/>
      <c r="BJ245" s="205"/>
      <c r="BK245" s="27"/>
    </row>
    <row r="246" spans="1:63" ht="9.75" customHeight="1" thickTop="1">
      <c r="A246" s="35"/>
      <c r="B246" s="21" t="s">
        <v>181</v>
      </c>
      <c r="C246" s="22" t="s">
        <v>166</v>
      </c>
      <c r="D246" s="332"/>
      <c r="E246" s="332"/>
      <c r="F246" s="332"/>
      <c r="G246" s="332"/>
      <c r="H246" s="176">
        <v>21</v>
      </c>
      <c r="I246" s="177"/>
      <c r="J246" s="177">
        <v>16</v>
      </c>
      <c r="K246" s="350"/>
      <c r="L246" s="350"/>
      <c r="M246" s="350"/>
      <c r="N246" s="350"/>
      <c r="O246" s="354" t="s">
        <v>369</v>
      </c>
      <c r="P246" s="355"/>
      <c r="Q246" s="355"/>
      <c r="R246" s="355"/>
      <c r="S246" s="355"/>
      <c r="T246" s="355"/>
      <c r="U246" s="355"/>
      <c r="V246" s="355"/>
      <c r="W246" s="355"/>
      <c r="X246" s="356"/>
      <c r="Y246" s="26"/>
      <c r="Z246" s="26"/>
      <c r="AA246" s="26"/>
      <c r="AB246" s="35"/>
      <c r="AC246" s="35"/>
      <c r="AD246" s="35"/>
      <c r="AE246" s="35"/>
      <c r="AF246" s="35"/>
      <c r="AG246" s="35"/>
      <c r="AH246" s="35"/>
      <c r="AI246" s="35"/>
      <c r="AJ246" s="35"/>
      <c r="AK246" s="227" t="s">
        <v>30</v>
      </c>
      <c r="AL246" s="228" t="s">
        <v>375</v>
      </c>
      <c r="AM246" s="229"/>
      <c r="AN246" s="229"/>
      <c r="AO246" s="229"/>
      <c r="AP246" s="230"/>
      <c r="AQ246" s="145"/>
      <c r="AR246" s="145"/>
      <c r="AS246" s="145"/>
      <c r="AT246" s="47"/>
      <c r="AU246" s="44"/>
      <c r="AV246" s="166"/>
      <c r="AW246" s="35"/>
      <c r="AX246" s="35"/>
      <c r="AY246" s="35"/>
      <c r="AZ246" s="206"/>
      <c r="BA246" s="207"/>
      <c r="BB246" s="207"/>
      <c r="BC246" s="207"/>
      <c r="BD246" s="207"/>
      <c r="BE246" s="207"/>
      <c r="BF246" s="207"/>
      <c r="BG246" s="207"/>
      <c r="BH246" s="207"/>
      <c r="BI246" s="207"/>
      <c r="BJ246" s="208"/>
      <c r="BK246" s="27"/>
    </row>
    <row r="247" spans="1:63" ht="9.75" customHeight="1">
      <c r="A247" s="35"/>
      <c r="B247" s="46"/>
      <c r="C247" s="46"/>
      <c r="D247" s="46"/>
      <c r="E247" s="46"/>
      <c r="F247" s="46"/>
      <c r="G247" s="47"/>
      <c r="H247" s="47"/>
      <c r="I247" s="47"/>
      <c r="J247" s="47"/>
      <c r="K247" s="45"/>
      <c r="L247" s="44"/>
      <c r="M247" s="38"/>
      <c r="N247" s="38"/>
      <c r="O247" s="46"/>
      <c r="P247" s="50"/>
      <c r="Q247" s="50"/>
      <c r="R247" s="50"/>
      <c r="S247" s="50"/>
      <c r="T247" s="27"/>
      <c r="U247" s="27"/>
      <c r="V247" s="27"/>
      <c r="W247" s="27"/>
      <c r="X247" s="27"/>
      <c r="Y247" s="26"/>
      <c r="Z247" s="26"/>
      <c r="AA247" s="26"/>
      <c r="AB247" s="35"/>
      <c r="AC247" s="35"/>
      <c r="AD247" s="35"/>
      <c r="AE247" s="26"/>
      <c r="AF247" s="35"/>
      <c r="AG247" s="35"/>
      <c r="AH247" s="35"/>
      <c r="AI247" s="35"/>
      <c r="AJ247" s="35"/>
      <c r="AK247" s="227"/>
      <c r="AL247" s="231" t="s">
        <v>376</v>
      </c>
      <c r="AM247" s="232"/>
      <c r="AN247" s="232"/>
      <c r="AO247" s="232"/>
      <c r="AP247" s="233"/>
      <c r="AQ247" s="29"/>
      <c r="AR247" s="29">
        <v>14</v>
      </c>
      <c r="AS247" s="60">
        <v>16</v>
      </c>
      <c r="AT247" s="47"/>
      <c r="AU247" s="44"/>
      <c r="AV247" s="166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26"/>
      <c r="BI247" s="26"/>
      <c r="BJ247" s="26"/>
      <c r="BK247" s="27"/>
    </row>
    <row r="248" spans="1:63" ht="9.75" customHeight="1" thickBot="1">
      <c r="A248" s="35"/>
      <c r="B248" s="23" t="s">
        <v>176</v>
      </c>
      <c r="C248" s="20" t="s">
        <v>29</v>
      </c>
      <c r="D248" s="332" t="s">
        <v>98</v>
      </c>
      <c r="E248" s="332"/>
      <c r="F248" s="332"/>
      <c r="G248" s="332"/>
      <c r="H248" s="74">
        <v>21</v>
      </c>
      <c r="I248" s="27"/>
      <c r="J248" s="38">
        <v>11</v>
      </c>
      <c r="K248" s="350" t="s">
        <v>97</v>
      </c>
      <c r="L248" s="350"/>
      <c r="M248" s="350"/>
      <c r="N248" s="350"/>
      <c r="O248" s="351" t="s">
        <v>370</v>
      </c>
      <c r="P248" s="352"/>
      <c r="Q248" s="352"/>
      <c r="R248" s="352"/>
      <c r="S248" s="352"/>
      <c r="T248" s="352"/>
      <c r="U248" s="352"/>
      <c r="V248" s="352"/>
      <c r="W248" s="352"/>
      <c r="X248" s="353"/>
      <c r="Y248" s="26"/>
      <c r="Z248" s="26"/>
      <c r="AA248" s="26"/>
      <c r="AB248" s="35"/>
      <c r="AC248" s="35"/>
      <c r="AD248" s="35"/>
      <c r="AE248" s="26"/>
      <c r="AF248" s="35"/>
      <c r="AG248" s="35"/>
      <c r="AH248" s="35"/>
      <c r="AI248" s="35"/>
      <c r="AJ248" s="35"/>
      <c r="AK248" s="45"/>
      <c r="AL248" s="27"/>
      <c r="AM248" s="27"/>
      <c r="AN248" s="27"/>
      <c r="AO248" s="27"/>
      <c r="AP248" s="27"/>
      <c r="AQ248" s="47"/>
      <c r="AR248" s="47"/>
      <c r="AS248" s="51"/>
      <c r="AT248" s="64"/>
      <c r="AU248" s="153"/>
      <c r="AV248" s="178"/>
      <c r="AW248" s="35"/>
      <c r="AX248" s="35"/>
      <c r="AY248" s="35"/>
      <c r="AZ248" s="50" t="s">
        <v>14</v>
      </c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27"/>
    </row>
    <row r="249" spans="1:63" ht="9.75" customHeight="1" thickTop="1">
      <c r="A249" s="35"/>
      <c r="B249" s="24" t="s">
        <v>177</v>
      </c>
      <c r="C249" s="22" t="s">
        <v>29</v>
      </c>
      <c r="D249" s="332"/>
      <c r="E249" s="332"/>
      <c r="F249" s="332"/>
      <c r="G249" s="332"/>
      <c r="H249" s="47">
        <v>21</v>
      </c>
      <c r="I249" s="29"/>
      <c r="J249" s="29">
        <v>12</v>
      </c>
      <c r="K249" s="350"/>
      <c r="L249" s="350"/>
      <c r="M249" s="350"/>
      <c r="N249" s="350"/>
      <c r="O249" s="354" t="s">
        <v>371</v>
      </c>
      <c r="P249" s="355"/>
      <c r="Q249" s="355"/>
      <c r="R249" s="355"/>
      <c r="S249" s="355"/>
      <c r="T249" s="355"/>
      <c r="U249" s="355"/>
      <c r="V249" s="355"/>
      <c r="W249" s="355"/>
      <c r="X249" s="356"/>
      <c r="Y249" s="26"/>
      <c r="Z249" s="26"/>
      <c r="AA249" s="26"/>
      <c r="AB249" s="35"/>
      <c r="AC249" s="35"/>
      <c r="AD249" s="35"/>
      <c r="AE249" s="27"/>
      <c r="AF249" s="35"/>
      <c r="AG249" s="35"/>
      <c r="AH249" s="35"/>
      <c r="AI249" s="35"/>
      <c r="AJ249" s="35"/>
      <c r="AK249" s="45"/>
      <c r="AL249" s="27"/>
      <c r="AM249" s="27"/>
      <c r="AN249" s="27"/>
      <c r="AO249" s="27"/>
      <c r="AP249" s="27"/>
      <c r="AQ249" s="47"/>
      <c r="AR249" s="47"/>
      <c r="AS249" s="43"/>
      <c r="AT249" s="47"/>
      <c r="AU249" s="44"/>
      <c r="AV249" s="44"/>
      <c r="AW249" s="35"/>
      <c r="AX249" s="35"/>
      <c r="AY249" s="35"/>
      <c r="AZ249" s="203" t="s">
        <v>413</v>
      </c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5"/>
      <c r="BK249" s="27"/>
    </row>
    <row r="250" spans="1:63" ht="9.75" customHeight="1" thickBot="1">
      <c r="A250" s="35"/>
      <c r="B250" s="46"/>
      <c r="C250" s="46"/>
      <c r="D250" s="46"/>
      <c r="E250" s="46"/>
      <c r="F250" s="46"/>
      <c r="G250" s="47"/>
      <c r="H250" s="47"/>
      <c r="I250" s="47"/>
      <c r="J250" s="47"/>
      <c r="K250" s="45"/>
      <c r="L250" s="44"/>
      <c r="M250" s="38"/>
      <c r="N250" s="38"/>
      <c r="O250" s="46"/>
      <c r="P250" s="50"/>
      <c r="Q250" s="50"/>
      <c r="R250" s="50"/>
      <c r="S250" s="50"/>
      <c r="T250" s="27"/>
      <c r="U250" s="27"/>
      <c r="V250" s="27"/>
      <c r="W250" s="27"/>
      <c r="X250" s="27"/>
      <c r="Y250" s="26"/>
      <c r="Z250" s="26"/>
      <c r="AA250" s="26"/>
      <c r="AB250" s="35"/>
      <c r="AC250" s="35"/>
      <c r="AD250" s="35"/>
      <c r="AE250" s="35"/>
      <c r="AF250" s="35"/>
      <c r="AG250" s="35"/>
      <c r="AH250" s="35"/>
      <c r="AI250" s="35"/>
      <c r="AJ250" s="35"/>
      <c r="AK250" s="227" t="s">
        <v>33</v>
      </c>
      <c r="AL250" s="228" t="s">
        <v>378</v>
      </c>
      <c r="AM250" s="229"/>
      <c r="AN250" s="229"/>
      <c r="AO250" s="229"/>
      <c r="AP250" s="230"/>
      <c r="AQ250" s="64"/>
      <c r="AR250" s="64">
        <v>21</v>
      </c>
      <c r="AS250" s="49">
        <v>21</v>
      </c>
      <c r="AT250" s="47"/>
      <c r="AU250" s="35"/>
      <c r="AV250" s="35"/>
      <c r="AW250" s="35"/>
      <c r="AX250" s="35"/>
      <c r="AY250" s="35"/>
      <c r="AZ250" s="206"/>
      <c r="BA250" s="207"/>
      <c r="BB250" s="207"/>
      <c r="BC250" s="207"/>
      <c r="BD250" s="207"/>
      <c r="BE250" s="207"/>
      <c r="BF250" s="207"/>
      <c r="BG250" s="207"/>
      <c r="BH250" s="207"/>
      <c r="BI250" s="207"/>
      <c r="BJ250" s="208"/>
      <c r="BK250" s="27"/>
    </row>
    <row r="251" spans="1:63" ht="9.75" customHeight="1" thickBot="1" thickTop="1">
      <c r="A251" s="35"/>
      <c r="B251" s="23" t="s">
        <v>178</v>
      </c>
      <c r="C251" s="20" t="s">
        <v>27</v>
      </c>
      <c r="D251" s="332" t="s">
        <v>99</v>
      </c>
      <c r="E251" s="332"/>
      <c r="F251" s="332"/>
      <c r="G251" s="332"/>
      <c r="H251" s="74">
        <v>21</v>
      </c>
      <c r="I251" s="27"/>
      <c r="J251" s="38">
        <v>4</v>
      </c>
      <c r="K251" s="350" t="s">
        <v>100</v>
      </c>
      <c r="L251" s="350"/>
      <c r="M251" s="350"/>
      <c r="N251" s="350"/>
      <c r="O251" s="351" t="s">
        <v>372</v>
      </c>
      <c r="P251" s="352"/>
      <c r="Q251" s="352"/>
      <c r="R251" s="352"/>
      <c r="S251" s="352"/>
      <c r="T251" s="352"/>
      <c r="U251" s="352"/>
      <c r="V251" s="352"/>
      <c r="W251" s="352"/>
      <c r="X251" s="353"/>
      <c r="Y251" s="26"/>
      <c r="Z251" s="26"/>
      <c r="AA251" s="26"/>
      <c r="AB251" s="35"/>
      <c r="AC251" s="35"/>
      <c r="AD251" s="35"/>
      <c r="AE251" s="35"/>
      <c r="AF251" s="35"/>
      <c r="AG251" s="35"/>
      <c r="AH251" s="35"/>
      <c r="AI251" s="35"/>
      <c r="AJ251" s="35"/>
      <c r="AK251" s="227"/>
      <c r="AL251" s="231" t="s">
        <v>379</v>
      </c>
      <c r="AM251" s="232"/>
      <c r="AN251" s="232"/>
      <c r="AO251" s="232"/>
      <c r="AP251" s="233"/>
      <c r="AQ251" s="27"/>
      <c r="AR251" s="27"/>
      <c r="AS251" s="27"/>
      <c r="AT251" s="38"/>
      <c r="AU251" s="35"/>
      <c r="AV251" s="35"/>
      <c r="AW251" s="35"/>
      <c r="AX251" s="35"/>
      <c r="AY251" s="35"/>
      <c r="AZ251" s="203" t="s">
        <v>415</v>
      </c>
      <c r="BA251" s="204"/>
      <c r="BB251" s="204"/>
      <c r="BC251" s="204"/>
      <c r="BD251" s="204"/>
      <c r="BE251" s="204"/>
      <c r="BF251" s="204"/>
      <c r="BG251" s="204"/>
      <c r="BH251" s="204"/>
      <c r="BI251" s="204"/>
      <c r="BJ251" s="205"/>
      <c r="BK251" s="27"/>
    </row>
    <row r="252" spans="1:63" ht="9.75" customHeight="1" thickTop="1">
      <c r="A252" s="35"/>
      <c r="B252" s="24" t="s">
        <v>179</v>
      </c>
      <c r="C252" s="22" t="s">
        <v>27</v>
      </c>
      <c r="D252" s="332"/>
      <c r="E252" s="332"/>
      <c r="F252" s="332"/>
      <c r="G252" s="332"/>
      <c r="H252" s="47">
        <v>21</v>
      </c>
      <c r="I252" s="29"/>
      <c r="J252" s="29">
        <v>8</v>
      </c>
      <c r="K252" s="350"/>
      <c r="L252" s="350"/>
      <c r="M252" s="350"/>
      <c r="N252" s="350"/>
      <c r="O252" s="354" t="s">
        <v>437</v>
      </c>
      <c r="P252" s="355"/>
      <c r="Q252" s="355"/>
      <c r="R252" s="355"/>
      <c r="S252" s="355"/>
      <c r="T252" s="355"/>
      <c r="U252" s="355"/>
      <c r="V252" s="355"/>
      <c r="W252" s="355"/>
      <c r="X252" s="356"/>
      <c r="Y252" s="26"/>
      <c r="Z252" s="26"/>
      <c r="AA252" s="26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206"/>
      <c r="BA252" s="207"/>
      <c r="BB252" s="207"/>
      <c r="BC252" s="207"/>
      <c r="BD252" s="207"/>
      <c r="BE252" s="207"/>
      <c r="BF252" s="207"/>
      <c r="BG252" s="207"/>
      <c r="BH252" s="207"/>
      <c r="BI252" s="207"/>
      <c r="BJ252" s="208"/>
      <c r="BK252" s="27"/>
    </row>
    <row r="253" spans="1:63" ht="9.75" customHeight="1" thickBo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26"/>
      <c r="Z253" s="26"/>
      <c r="AA253" s="26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27"/>
      <c r="BI253" s="27"/>
      <c r="BJ253" s="27"/>
      <c r="BK253" s="27"/>
    </row>
    <row r="254" spans="1:66" ht="9.75" customHeight="1">
      <c r="A254" s="35"/>
      <c r="B254" s="281" t="s">
        <v>7</v>
      </c>
      <c r="C254" s="282"/>
      <c r="D254" s="285" t="str">
        <f>B256</f>
        <v>芥川和彦</v>
      </c>
      <c r="E254" s="264"/>
      <c r="F254" s="264"/>
      <c r="G254" s="277"/>
      <c r="H254" s="263" t="str">
        <f>B259</f>
        <v>浅野徹也</v>
      </c>
      <c r="I254" s="264"/>
      <c r="J254" s="264"/>
      <c r="K254" s="277"/>
      <c r="L254" s="263" t="str">
        <f>B262</f>
        <v>越智純也</v>
      </c>
      <c r="M254" s="264"/>
      <c r="N254" s="264"/>
      <c r="O254" s="277"/>
      <c r="P254" s="263">
        <f>B265</f>
        <v>0</v>
      </c>
      <c r="Q254" s="264"/>
      <c r="R254" s="264"/>
      <c r="S254" s="265"/>
      <c r="T254" s="266" t="s">
        <v>49</v>
      </c>
      <c r="U254" s="267"/>
      <c r="V254" s="267"/>
      <c r="W254" s="268"/>
      <c r="X254" s="35"/>
      <c r="Y254" s="202" t="s">
        <v>261</v>
      </c>
      <c r="Z254" s="198"/>
      <c r="AA254" s="202" t="s">
        <v>262</v>
      </c>
      <c r="AB254" s="199"/>
      <c r="AC254" s="198" t="s">
        <v>263</v>
      </c>
      <c r="AD254" s="198"/>
      <c r="AE254" s="199"/>
      <c r="AF254" s="35"/>
      <c r="AG254" s="35"/>
      <c r="AH254" s="35"/>
      <c r="AI254" s="35"/>
      <c r="AJ254" s="35"/>
      <c r="AK254" s="281" t="s">
        <v>5</v>
      </c>
      <c r="AL254" s="282"/>
      <c r="AM254" s="285" t="str">
        <f>AK256</f>
        <v>森実ゆかり</v>
      </c>
      <c r="AN254" s="264"/>
      <c r="AO254" s="264"/>
      <c r="AP254" s="277"/>
      <c r="AQ254" s="263" t="str">
        <f>AK259</f>
        <v>石川弥侑</v>
      </c>
      <c r="AR254" s="264"/>
      <c r="AS254" s="264"/>
      <c r="AT254" s="277"/>
      <c r="AU254" s="263" t="str">
        <f>AK262</f>
        <v>吉岡奈保</v>
      </c>
      <c r="AV254" s="264"/>
      <c r="AW254" s="264"/>
      <c r="AX254" s="277"/>
      <c r="AY254" s="263" t="str">
        <f>AK265</f>
        <v>好井彩子</v>
      </c>
      <c r="AZ254" s="264"/>
      <c r="BA254" s="264"/>
      <c r="BB254" s="265"/>
      <c r="BC254" s="266" t="s">
        <v>49</v>
      </c>
      <c r="BD254" s="267"/>
      <c r="BE254" s="267"/>
      <c r="BF254" s="268"/>
      <c r="BG254" s="35"/>
      <c r="BH254" s="202" t="s">
        <v>261</v>
      </c>
      <c r="BI254" s="198"/>
      <c r="BJ254" s="202" t="s">
        <v>262</v>
      </c>
      <c r="BK254" s="199"/>
      <c r="BL254" s="196" t="s">
        <v>263</v>
      </c>
      <c r="BM254" s="196"/>
      <c r="BN254" s="197"/>
    </row>
    <row r="255" spans="1:66" ht="9.75" customHeight="1" thickBot="1">
      <c r="A255" s="35"/>
      <c r="B255" s="283"/>
      <c r="C255" s="284"/>
      <c r="D255" s="200" t="str">
        <f>B257</f>
        <v>石井正満</v>
      </c>
      <c r="E255" s="191"/>
      <c r="F255" s="191"/>
      <c r="G255" s="201"/>
      <c r="H255" s="184" t="str">
        <f>B260</f>
        <v>菰田剛士</v>
      </c>
      <c r="I255" s="191"/>
      <c r="J255" s="191"/>
      <c r="K255" s="201"/>
      <c r="L255" s="184" t="str">
        <f>B263</f>
        <v>渡辺明良</v>
      </c>
      <c r="M255" s="191"/>
      <c r="N255" s="191"/>
      <c r="O255" s="201"/>
      <c r="P255" s="184">
        <f>B266</f>
        <v>0</v>
      </c>
      <c r="Q255" s="191"/>
      <c r="R255" s="191"/>
      <c r="S255" s="192"/>
      <c r="T255" s="193" t="s">
        <v>50</v>
      </c>
      <c r="U255" s="194"/>
      <c r="V255" s="194"/>
      <c r="W255" s="195"/>
      <c r="X255" s="35"/>
      <c r="Y255" s="76" t="s">
        <v>264</v>
      </c>
      <c r="Z255" s="77" t="s">
        <v>265</v>
      </c>
      <c r="AA255" s="76" t="s">
        <v>266</v>
      </c>
      <c r="AB255" s="78" t="s">
        <v>267</v>
      </c>
      <c r="AC255" s="77" t="s">
        <v>266</v>
      </c>
      <c r="AD255" s="77" t="s">
        <v>267</v>
      </c>
      <c r="AE255" s="78" t="s">
        <v>268</v>
      </c>
      <c r="AF255" s="35"/>
      <c r="AG255" s="35"/>
      <c r="AH255" s="35"/>
      <c r="AI255" s="35"/>
      <c r="AJ255" s="35"/>
      <c r="AK255" s="283"/>
      <c r="AL255" s="284"/>
      <c r="AM255" s="200" t="str">
        <f>AK257</f>
        <v>石川千歳</v>
      </c>
      <c r="AN255" s="191"/>
      <c r="AO255" s="191"/>
      <c r="AP255" s="201"/>
      <c r="AQ255" s="184" t="str">
        <f>AK260</f>
        <v>蝶野李奈</v>
      </c>
      <c r="AR255" s="191"/>
      <c r="AS255" s="191"/>
      <c r="AT255" s="201"/>
      <c r="AU255" s="184" t="str">
        <f>AK263</f>
        <v>山内紫内里</v>
      </c>
      <c r="AV255" s="191"/>
      <c r="AW255" s="191"/>
      <c r="AX255" s="201"/>
      <c r="AY255" s="184" t="str">
        <f>AK266</f>
        <v>池岡里紗</v>
      </c>
      <c r="AZ255" s="191"/>
      <c r="BA255" s="191"/>
      <c r="BB255" s="192"/>
      <c r="BC255" s="193" t="s">
        <v>50</v>
      </c>
      <c r="BD255" s="194"/>
      <c r="BE255" s="194"/>
      <c r="BF255" s="195"/>
      <c r="BG255" s="35"/>
      <c r="BH255" s="76" t="s">
        <v>264</v>
      </c>
      <c r="BI255" s="77" t="s">
        <v>265</v>
      </c>
      <c r="BJ255" s="76" t="s">
        <v>266</v>
      </c>
      <c r="BK255" s="78" t="s">
        <v>267</v>
      </c>
      <c r="BL255" s="11" t="s">
        <v>266</v>
      </c>
      <c r="BM255" s="11" t="s">
        <v>267</v>
      </c>
      <c r="BN255" s="12" t="s">
        <v>268</v>
      </c>
    </row>
    <row r="256" spans="1:66" ht="9.75" customHeight="1">
      <c r="A256" s="35"/>
      <c r="B256" s="79" t="s">
        <v>176</v>
      </c>
      <c r="C256" s="80" t="s">
        <v>29</v>
      </c>
      <c r="D256" s="269"/>
      <c r="E256" s="270"/>
      <c r="F256" s="270"/>
      <c r="G256" s="271"/>
      <c r="H256" s="81">
        <v>21</v>
      </c>
      <c r="I256" s="82" t="str">
        <f>IF(H256="","","-")</f>
        <v>-</v>
      </c>
      <c r="J256" s="68">
        <v>19</v>
      </c>
      <c r="K256" s="274" t="s">
        <v>274</v>
      </c>
      <c r="L256" s="81">
        <v>15</v>
      </c>
      <c r="M256" s="83" t="str">
        <f aca="true" t="shared" si="64" ref="M256:M261">IF(L256="","","-")</f>
        <v>-</v>
      </c>
      <c r="N256" s="84">
        <v>21</v>
      </c>
      <c r="O256" s="277" t="s">
        <v>273</v>
      </c>
      <c r="P256" s="85"/>
      <c r="Q256" s="83">
        <f aca="true" t="shared" si="65" ref="Q256:Q264">IF(P256="","","-")</f>
      </c>
      <c r="R256" s="86"/>
      <c r="S256" s="265"/>
      <c r="T256" s="278" t="s">
        <v>285</v>
      </c>
      <c r="U256" s="279"/>
      <c r="V256" s="279"/>
      <c r="W256" s="280"/>
      <c r="X256" s="35"/>
      <c r="Y256" s="87"/>
      <c r="Z256" s="88"/>
      <c r="AA256" s="87"/>
      <c r="AB256" s="89"/>
      <c r="AC256" s="88"/>
      <c r="AD256" s="88"/>
      <c r="AE256" s="89"/>
      <c r="AF256" s="35"/>
      <c r="AG256" s="35"/>
      <c r="AH256" s="35"/>
      <c r="AI256" s="35"/>
      <c r="AJ256" s="35"/>
      <c r="AK256" s="79" t="s">
        <v>242</v>
      </c>
      <c r="AL256" s="80" t="s">
        <v>258</v>
      </c>
      <c r="AM256" s="269"/>
      <c r="AN256" s="270"/>
      <c r="AO256" s="270"/>
      <c r="AP256" s="271"/>
      <c r="AQ256" s="81">
        <v>21</v>
      </c>
      <c r="AR256" s="82" t="str">
        <f>IF(AQ256="","","-")</f>
        <v>-</v>
      </c>
      <c r="AS256" s="68">
        <v>16</v>
      </c>
      <c r="AT256" s="274" t="s">
        <v>274</v>
      </c>
      <c r="AU256" s="81">
        <v>21</v>
      </c>
      <c r="AV256" s="83" t="str">
        <f aca="true" t="shared" si="66" ref="AV256:AV261">IF(AU256="","","-")</f>
        <v>-</v>
      </c>
      <c r="AW256" s="84">
        <v>6</v>
      </c>
      <c r="AX256" s="277" t="s">
        <v>274</v>
      </c>
      <c r="AY256" s="85">
        <v>21</v>
      </c>
      <c r="AZ256" s="83" t="str">
        <f aca="true" t="shared" si="67" ref="AZ256:AZ264">IF(AY256="","","-")</f>
        <v>-</v>
      </c>
      <c r="BA256" s="86">
        <v>10</v>
      </c>
      <c r="BB256" s="265" t="s">
        <v>274</v>
      </c>
      <c r="BC256" s="278" t="s">
        <v>286</v>
      </c>
      <c r="BD256" s="279"/>
      <c r="BE256" s="279"/>
      <c r="BF256" s="280"/>
      <c r="BG256" s="35"/>
      <c r="BH256" s="87"/>
      <c r="BI256" s="88"/>
      <c r="BJ256" s="87"/>
      <c r="BK256" s="89"/>
      <c r="BL256" s="14"/>
      <c r="BM256" s="14"/>
      <c r="BN256" s="15"/>
    </row>
    <row r="257" spans="1:66" ht="9.75" customHeight="1">
      <c r="A257" s="35"/>
      <c r="B257" s="79" t="s">
        <v>177</v>
      </c>
      <c r="C257" s="80" t="s">
        <v>29</v>
      </c>
      <c r="D257" s="272"/>
      <c r="E257" s="216"/>
      <c r="F257" s="216"/>
      <c r="G257" s="252"/>
      <c r="H257" s="81">
        <v>19</v>
      </c>
      <c r="I257" s="82" t="str">
        <f>IF(H257="","","-")</f>
        <v>-</v>
      </c>
      <c r="J257" s="90">
        <v>21</v>
      </c>
      <c r="K257" s="275"/>
      <c r="L257" s="81">
        <v>14</v>
      </c>
      <c r="M257" s="82" t="str">
        <f t="shared" si="64"/>
        <v>-</v>
      </c>
      <c r="N257" s="86">
        <v>21</v>
      </c>
      <c r="O257" s="245"/>
      <c r="P257" s="81"/>
      <c r="Q257" s="82">
        <f t="shared" si="65"/>
      </c>
      <c r="R257" s="86"/>
      <c r="S257" s="257"/>
      <c r="T257" s="224"/>
      <c r="U257" s="225"/>
      <c r="V257" s="225"/>
      <c r="W257" s="226"/>
      <c r="X257" s="35"/>
      <c r="Y257" s="87">
        <f>COUNTIF(D256:S258,"○")</f>
        <v>1</v>
      </c>
      <c r="Z257" s="88">
        <f>COUNTIF(D256:S258,"×")</f>
        <v>1</v>
      </c>
      <c r="AA257" s="87">
        <f>(IF((D256-F256)&gt;0,1,0))+(IF((D257-F257)&gt;0,1,0))+(IF((D258-F258)&gt;0,1,0))+(IF((H256-J256)&gt;0,1,0))+(IF((H257-J257)&gt;0,1,0))+(IF((H258-J258)&gt;0,1,0))+(IF((L256-N256)&gt;0,1,0))+(IF((L257-N257)&gt;0,1,0))+(IF((L258-N258)&gt;0,1,0))+(IF((P256-R256)&gt;0,1,0))+(IF((P257-R257)&gt;0,1,0))+(IF((P258-R258)&gt;0,1,0))</f>
        <v>2</v>
      </c>
      <c r="AB257" s="89">
        <f>(IF((D256-F256)&lt;0,1,0))+(IF((D257-F257)&lt;0,1,0))+(IF((D258-F258)&lt;0,1,0))+(IF((H256-J256)&lt;0,1,0))+(IF((H257-J257)&lt;0,1,0))+(IF((H258-J258)&lt;0,1,0))+(IF((L256-N256)&lt;0,1,0))+(IF((L257-N257)&lt;0,1,0))+(IF((L258-N258)&lt;0,1,0))+(IF((P256-R256)&lt;0,1,0))+(IF((P257-R257)&lt;0,1,0))+(IF((P258-R258)&lt;0,1,0))</f>
        <v>3</v>
      </c>
      <c r="AC257" s="88">
        <f>SUM(D256:D258,H256:H258,L256:L258,P256:P258)</f>
        <v>90</v>
      </c>
      <c r="AD257" s="88">
        <f>SUM(F256:F258,J256:J258,N256:N258,R256:R258)</f>
        <v>98</v>
      </c>
      <c r="AE257" s="89">
        <f>AC257-AD257</f>
        <v>-8</v>
      </c>
      <c r="AF257" s="35"/>
      <c r="AG257" s="35"/>
      <c r="AH257" s="35"/>
      <c r="AI257" s="35"/>
      <c r="AJ257" s="35"/>
      <c r="AK257" s="79" t="s">
        <v>243</v>
      </c>
      <c r="AL257" s="80" t="s">
        <v>258</v>
      </c>
      <c r="AM257" s="272"/>
      <c r="AN257" s="216"/>
      <c r="AO257" s="216"/>
      <c r="AP257" s="252"/>
      <c r="AQ257" s="81">
        <v>21</v>
      </c>
      <c r="AR257" s="82" t="str">
        <f>IF(AQ257="","","-")</f>
        <v>-</v>
      </c>
      <c r="AS257" s="90">
        <v>14</v>
      </c>
      <c r="AT257" s="275"/>
      <c r="AU257" s="81">
        <v>21</v>
      </c>
      <c r="AV257" s="82" t="str">
        <f t="shared" si="66"/>
        <v>-</v>
      </c>
      <c r="AW257" s="86">
        <v>5</v>
      </c>
      <c r="AX257" s="245"/>
      <c r="AY257" s="81">
        <v>21</v>
      </c>
      <c r="AZ257" s="82" t="str">
        <f t="shared" si="67"/>
        <v>-</v>
      </c>
      <c r="BA257" s="86">
        <v>4</v>
      </c>
      <c r="BB257" s="257"/>
      <c r="BC257" s="224"/>
      <c r="BD257" s="225"/>
      <c r="BE257" s="225"/>
      <c r="BF257" s="226"/>
      <c r="BG257" s="35"/>
      <c r="BH257" s="87">
        <f>COUNTIF(AM256:BB258,"○")</f>
        <v>3</v>
      </c>
      <c r="BI257" s="88">
        <f>COUNTIF(AM256:BB258,"×")</f>
        <v>0</v>
      </c>
      <c r="BJ257" s="87">
        <f>(IF((AM256-AO256)&gt;0,1,0))+(IF((AM257-AO257)&gt;0,1,0))+(IF((AM258-AO258)&gt;0,1,0))+(IF((AQ256-AS256)&gt;0,1,0))+(IF((AQ257-AS257)&gt;0,1,0))+(IF((AQ258-AS258)&gt;0,1,0))+(IF((AU256-AW256)&gt;0,1,0))+(IF((AU257-AW257)&gt;0,1,0))+(IF((AU258-AW258)&gt;0,1,0))+(IF((AY256-BA256)&gt;0,1,0))+(IF((AY257-BA257)&gt;0,1,0))+(IF((AY258-BA258)&gt;0,1,0))</f>
        <v>6</v>
      </c>
      <c r="BK257" s="89">
        <f>(IF((AM256-AO256)&lt;0,1,0))+(IF((AM257-AO257)&lt;0,1,0))+(IF((AM258-AO258)&lt;0,1,0))+(IF((AQ256-AS256)&lt;0,1,0))+(IF((AQ257-AS257)&lt;0,1,0))+(IF((AQ258-AS258)&lt;0,1,0))+(IF((AU256-AW256)&lt;0,1,0))+(IF((AU257-AW257)&lt;0,1,0))+(IF((AU258-AW258)&lt;0,1,0))+(IF((AY256-BA256)&lt;0,1,0))+(IF((AY257-BA257)&lt;0,1,0))+(IF((AY258-BA258)&lt;0,1,0))</f>
        <v>0</v>
      </c>
      <c r="BL257" s="14">
        <f>SUM(AM256:AM258,AQ256:AQ258,AU256:AU258,AY256:AY258)</f>
        <v>126</v>
      </c>
      <c r="BM257" s="14">
        <f>SUM(AO256:AO258,AS256:AS258,AW256:AW258,BA256:BA258)</f>
        <v>55</v>
      </c>
      <c r="BN257" s="15">
        <f>BL257-BM257</f>
        <v>71</v>
      </c>
    </row>
    <row r="258" spans="1:66" ht="9.75" customHeight="1">
      <c r="A258" s="35"/>
      <c r="B258" s="91"/>
      <c r="C258" s="92" t="s">
        <v>9</v>
      </c>
      <c r="D258" s="273"/>
      <c r="E258" s="254"/>
      <c r="F258" s="254"/>
      <c r="G258" s="255"/>
      <c r="H258" s="93">
        <v>21</v>
      </c>
      <c r="I258" s="82" t="str">
        <f>IF(H258="","","-")</f>
        <v>-</v>
      </c>
      <c r="J258" s="94">
        <v>16</v>
      </c>
      <c r="K258" s="276"/>
      <c r="L258" s="95"/>
      <c r="M258" s="96">
        <f t="shared" si="64"/>
      </c>
      <c r="N258" s="94"/>
      <c r="O258" s="250"/>
      <c r="P258" s="95"/>
      <c r="Q258" s="96">
        <f t="shared" si="65"/>
      </c>
      <c r="R258" s="94"/>
      <c r="S258" s="258"/>
      <c r="T258" s="259"/>
      <c r="U258" s="260"/>
      <c r="V258" s="261"/>
      <c r="W258" s="262"/>
      <c r="X258" s="35"/>
      <c r="Y258" s="87"/>
      <c r="Z258" s="88"/>
      <c r="AA258" s="87"/>
      <c r="AB258" s="89"/>
      <c r="AC258" s="88"/>
      <c r="AD258" s="88"/>
      <c r="AE258" s="89"/>
      <c r="AF258" s="35"/>
      <c r="AG258" s="35"/>
      <c r="AH258" s="35"/>
      <c r="AI258" s="35"/>
      <c r="AJ258" s="35"/>
      <c r="AK258" s="91"/>
      <c r="AL258" s="92" t="s">
        <v>9</v>
      </c>
      <c r="AM258" s="273"/>
      <c r="AN258" s="254"/>
      <c r="AO258" s="254"/>
      <c r="AP258" s="255"/>
      <c r="AQ258" s="93"/>
      <c r="AR258" s="82">
        <f>IF(AQ258="","","-")</f>
      </c>
      <c r="AS258" s="94"/>
      <c r="AT258" s="276"/>
      <c r="AU258" s="95"/>
      <c r="AV258" s="96">
        <f t="shared" si="66"/>
      </c>
      <c r="AW258" s="94"/>
      <c r="AX258" s="250"/>
      <c r="AY258" s="95"/>
      <c r="AZ258" s="96">
        <f t="shared" si="67"/>
      </c>
      <c r="BA258" s="94"/>
      <c r="BB258" s="258"/>
      <c r="BC258" s="259"/>
      <c r="BD258" s="260"/>
      <c r="BE258" s="261"/>
      <c r="BF258" s="262"/>
      <c r="BG258" s="35"/>
      <c r="BH258" s="87"/>
      <c r="BI258" s="88"/>
      <c r="BJ258" s="87"/>
      <c r="BK258" s="89"/>
      <c r="BL258" s="14"/>
      <c r="BM258" s="14"/>
      <c r="BN258" s="15"/>
    </row>
    <row r="259" spans="1:66" ht="9.75" customHeight="1">
      <c r="A259" s="35"/>
      <c r="B259" s="79" t="s">
        <v>178</v>
      </c>
      <c r="C259" s="100" t="s">
        <v>27</v>
      </c>
      <c r="D259" s="101">
        <f>IF(J256="","",J256)</f>
        <v>19</v>
      </c>
      <c r="E259" s="82" t="str">
        <f>IF(D259="","","-")</f>
        <v>-</v>
      </c>
      <c r="F259" s="102">
        <f>IF(H256="","",H256)</f>
        <v>21</v>
      </c>
      <c r="G259" s="244" t="str">
        <f>IF(K256="","",IF(K256="○","×",IF(K256="×","○")))</f>
        <v>×</v>
      </c>
      <c r="H259" s="212"/>
      <c r="I259" s="213"/>
      <c r="J259" s="213"/>
      <c r="K259" s="251"/>
      <c r="L259" s="103">
        <v>22</v>
      </c>
      <c r="M259" s="82" t="str">
        <f t="shared" si="64"/>
        <v>-</v>
      </c>
      <c r="N259" s="86">
        <v>20</v>
      </c>
      <c r="O259" s="245" t="s">
        <v>273</v>
      </c>
      <c r="P259" s="104"/>
      <c r="Q259" s="82">
        <f t="shared" si="65"/>
      </c>
      <c r="R259" s="86"/>
      <c r="S259" s="256"/>
      <c r="T259" s="221" t="s">
        <v>288</v>
      </c>
      <c r="U259" s="222"/>
      <c r="V259" s="222"/>
      <c r="W259" s="223"/>
      <c r="X259" s="35"/>
      <c r="Y259" s="105"/>
      <c r="Z259" s="106"/>
      <c r="AA259" s="105"/>
      <c r="AB259" s="107"/>
      <c r="AC259" s="106"/>
      <c r="AD259" s="106"/>
      <c r="AE259" s="107"/>
      <c r="AF259" s="35"/>
      <c r="AG259" s="35"/>
      <c r="AH259" s="35"/>
      <c r="AI259" s="35"/>
      <c r="AJ259" s="35"/>
      <c r="AK259" s="79" t="s">
        <v>244</v>
      </c>
      <c r="AL259" s="100" t="s">
        <v>171</v>
      </c>
      <c r="AM259" s="101">
        <f>IF(AS256="","",AS256)</f>
        <v>16</v>
      </c>
      <c r="AN259" s="82" t="str">
        <f>IF(AM259="","","-")</f>
        <v>-</v>
      </c>
      <c r="AO259" s="102">
        <f>IF(AQ256="","",AQ256)</f>
        <v>21</v>
      </c>
      <c r="AP259" s="244" t="str">
        <f>IF(AT256="","",IF(AT256="○","×",IF(AT256="×","○")))</f>
        <v>×</v>
      </c>
      <c r="AQ259" s="212"/>
      <c r="AR259" s="213"/>
      <c r="AS259" s="213"/>
      <c r="AT259" s="251"/>
      <c r="AU259" s="103">
        <v>21</v>
      </c>
      <c r="AV259" s="82" t="str">
        <f t="shared" si="66"/>
        <v>-</v>
      </c>
      <c r="AW259" s="86">
        <v>12</v>
      </c>
      <c r="AX259" s="245" t="s">
        <v>274</v>
      </c>
      <c r="AY259" s="104">
        <v>21</v>
      </c>
      <c r="AZ259" s="82" t="str">
        <f t="shared" si="67"/>
        <v>-</v>
      </c>
      <c r="BA259" s="86">
        <v>6</v>
      </c>
      <c r="BB259" s="256" t="s">
        <v>274</v>
      </c>
      <c r="BC259" s="221" t="s">
        <v>285</v>
      </c>
      <c r="BD259" s="222"/>
      <c r="BE259" s="222"/>
      <c r="BF259" s="223"/>
      <c r="BG259" s="35"/>
      <c r="BH259" s="105"/>
      <c r="BI259" s="106"/>
      <c r="BJ259" s="105"/>
      <c r="BK259" s="107"/>
      <c r="BL259" s="17"/>
      <c r="BM259" s="17"/>
      <c r="BN259" s="18"/>
    </row>
    <row r="260" spans="1:66" ht="9.75" customHeight="1">
      <c r="A260" s="35"/>
      <c r="B260" s="79" t="s">
        <v>179</v>
      </c>
      <c r="C260" s="80" t="s">
        <v>27</v>
      </c>
      <c r="D260" s="108">
        <f>IF(J257="","",J257)</f>
        <v>21</v>
      </c>
      <c r="E260" s="82" t="str">
        <f>IF(D260="","","-")</f>
        <v>-</v>
      </c>
      <c r="F260" s="102">
        <f>IF(H257="","",H257)</f>
        <v>19</v>
      </c>
      <c r="G260" s="245" t="str">
        <f>IF(I257="","",I257)</f>
        <v>-</v>
      </c>
      <c r="H260" s="215"/>
      <c r="I260" s="216"/>
      <c r="J260" s="216"/>
      <c r="K260" s="252"/>
      <c r="L260" s="103">
        <v>22</v>
      </c>
      <c r="M260" s="82" t="str">
        <f t="shared" si="64"/>
        <v>-</v>
      </c>
      <c r="N260" s="86">
        <v>24</v>
      </c>
      <c r="O260" s="245"/>
      <c r="P260" s="109"/>
      <c r="Q260" s="82">
        <f t="shared" si="65"/>
      </c>
      <c r="R260" s="68"/>
      <c r="S260" s="257"/>
      <c r="T260" s="224"/>
      <c r="U260" s="225"/>
      <c r="V260" s="225"/>
      <c r="W260" s="226"/>
      <c r="X260" s="35"/>
      <c r="Y260" s="87">
        <f>COUNTIF(D259:S261,"○")</f>
        <v>0</v>
      </c>
      <c r="Z260" s="88">
        <f>COUNTIF(D259:S261,"×")</f>
        <v>2</v>
      </c>
      <c r="AA260" s="87"/>
      <c r="AB260" s="89"/>
      <c r="AC260" s="88">
        <f>SUM(D259:D261,H259:H261,L259:L261,P259:P261)</f>
        <v>116</v>
      </c>
      <c r="AD260" s="88">
        <f>SUM(F259:F261,J259:J261,N259:N261,R259:R261)</f>
        <v>126</v>
      </c>
      <c r="AE260" s="89">
        <f>AC260-AD260</f>
        <v>-10</v>
      </c>
      <c r="AF260" s="35"/>
      <c r="AG260" s="35"/>
      <c r="AH260" s="35"/>
      <c r="AI260" s="35"/>
      <c r="AJ260" s="35"/>
      <c r="AK260" s="79" t="s">
        <v>245</v>
      </c>
      <c r="AL260" s="80" t="s">
        <v>171</v>
      </c>
      <c r="AM260" s="108">
        <f>IF(AS257="","",AS257)</f>
        <v>14</v>
      </c>
      <c r="AN260" s="82" t="str">
        <f>IF(AM260="","","-")</f>
        <v>-</v>
      </c>
      <c r="AO260" s="102">
        <f>IF(AQ257="","",AQ257)</f>
        <v>21</v>
      </c>
      <c r="AP260" s="245" t="str">
        <f>IF(AR257="","",AR257)</f>
        <v>-</v>
      </c>
      <c r="AQ260" s="215"/>
      <c r="AR260" s="216"/>
      <c r="AS260" s="216"/>
      <c r="AT260" s="252"/>
      <c r="AU260" s="103">
        <v>21</v>
      </c>
      <c r="AV260" s="82" t="str">
        <f t="shared" si="66"/>
        <v>-</v>
      </c>
      <c r="AW260" s="86">
        <v>14</v>
      </c>
      <c r="AX260" s="245"/>
      <c r="AY260" s="109">
        <v>21</v>
      </c>
      <c r="AZ260" s="82" t="str">
        <f t="shared" si="67"/>
        <v>-</v>
      </c>
      <c r="BA260" s="68">
        <v>13</v>
      </c>
      <c r="BB260" s="257"/>
      <c r="BC260" s="224"/>
      <c r="BD260" s="225"/>
      <c r="BE260" s="225"/>
      <c r="BF260" s="226"/>
      <c r="BG260" s="35"/>
      <c r="BH260" s="87">
        <f>COUNTIF(AM259:BB261,"○")</f>
        <v>2</v>
      </c>
      <c r="BI260" s="88">
        <f>COUNTIF(AM259:BB261,"×")</f>
        <v>1</v>
      </c>
      <c r="BJ260" s="87"/>
      <c r="BK260" s="89"/>
      <c r="BL260" s="14">
        <f>SUM(AM259:AM261,AQ259:AQ261,AU259:AU261,AY259:AY261)</f>
        <v>114</v>
      </c>
      <c r="BM260" s="14">
        <f>SUM(AO259:AO261,AS259:AS261,AW259:AW261,BA259:BA261)</f>
        <v>87</v>
      </c>
      <c r="BN260" s="15">
        <f>BL260-BM260</f>
        <v>27</v>
      </c>
    </row>
    <row r="261" spans="1:66" ht="9.75" customHeight="1">
      <c r="A261" s="35"/>
      <c r="B261" s="91"/>
      <c r="C261" s="110" t="s">
        <v>9</v>
      </c>
      <c r="D261" s="91">
        <f>IF(J258="","",J258)</f>
        <v>16</v>
      </c>
      <c r="E261" s="82" t="str">
        <f aca="true" t="shared" si="68" ref="E261:E267">IF(D261="","","-")</f>
        <v>-</v>
      </c>
      <c r="F261" s="111">
        <f>IF(H258="","",H258)</f>
        <v>21</v>
      </c>
      <c r="G261" s="250" t="str">
        <f>IF(I258="","",I258)</f>
        <v>-</v>
      </c>
      <c r="H261" s="253"/>
      <c r="I261" s="254"/>
      <c r="J261" s="254"/>
      <c r="K261" s="255"/>
      <c r="L261" s="112">
        <v>16</v>
      </c>
      <c r="M261" s="82" t="str">
        <f t="shared" si="64"/>
        <v>-</v>
      </c>
      <c r="N261" s="113">
        <v>21</v>
      </c>
      <c r="O261" s="250"/>
      <c r="P261" s="114"/>
      <c r="Q261" s="96">
        <f t="shared" si="65"/>
      </c>
      <c r="R261" s="111"/>
      <c r="S261" s="258"/>
      <c r="T261" s="246"/>
      <c r="U261" s="247"/>
      <c r="V261" s="248"/>
      <c r="W261" s="249"/>
      <c r="X261" s="35"/>
      <c r="Y261" s="115"/>
      <c r="Z261" s="116"/>
      <c r="AA261" s="115"/>
      <c r="AB261" s="117"/>
      <c r="AC261" s="116"/>
      <c r="AD261" s="116"/>
      <c r="AE261" s="117"/>
      <c r="AF261" s="35"/>
      <c r="AG261" s="35"/>
      <c r="AH261" s="35"/>
      <c r="AI261" s="35"/>
      <c r="AJ261" s="35"/>
      <c r="AK261" s="91"/>
      <c r="AL261" s="110" t="s">
        <v>9</v>
      </c>
      <c r="AM261" s="91">
        <f>IF(AS258="","",AS258)</f>
      </c>
      <c r="AN261" s="82">
        <f aca="true" t="shared" si="69" ref="AN261:AN267">IF(AM261="","","-")</f>
      </c>
      <c r="AO261" s="111">
        <f>IF(AQ258="","",AQ258)</f>
      </c>
      <c r="AP261" s="250">
        <f>IF(AR258="","",AR258)</f>
      </c>
      <c r="AQ261" s="253"/>
      <c r="AR261" s="254"/>
      <c r="AS261" s="254"/>
      <c r="AT261" s="255"/>
      <c r="AU261" s="112"/>
      <c r="AV261" s="82">
        <f t="shared" si="66"/>
      </c>
      <c r="AW261" s="113"/>
      <c r="AX261" s="250"/>
      <c r="AY261" s="114"/>
      <c r="AZ261" s="96">
        <f t="shared" si="67"/>
      </c>
      <c r="BA261" s="111"/>
      <c r="BB261" s="258"/>
      <c r="BC261" s="246"/>
      <c r="BD261" s="247"/>
      <c r="BE261" s="248"/>
      <c r="BF261" s="249"/>
      <c r="BG261" s="35"/>
      <c r="BH261" s="115"/>
      <c r="BI261" s="116"/>
      <c r="BJ261" s="115"/>
      <c r="BK261" s="117"/>
      <c r="BL261" s="3"/>
      <c r="BM261" s="3"/>
      <c r="BN261" s="4"/>
    </row>
    <row r="262" spans="1:66" ht="9.75" customHeight="1">
      <c r="A262" s="35"/>
      <c r="B262" s="108" t="s">
        <v>180</v>
      </c>
      <c r="C262" s="80" t="s">
        <v>166</v>
      </c>
      <c r="D262" s="108">
        <f>IF(N256="","",N256)</f>
        <v>21</v>
      </c>
      <c r="E262" s="118" t="str">
        <f t="shared" si="68"/>
        <v>-</v>
      </c>
      <c r="F262" s="102">
        <f>IF(L256="","",L256)</f>
        <v>15</v>
      </c>
      <c r="G262" s="244" t="str">
        <f>IF(O256="","",IF(O256="○","×",IF(O256="×","○")))</f>
        <v>○</v>
      </c>
      <c r="H262" s="109">
        <f>IF(N259="","",N259)</f>
        <v>20</v>
      </c>
      <c r="I262" s="82" t="str">
        <f aca="true" t="shared" si="70" ref="I262:I267">IF(H262="","","-")</f>
        <v>-</v>
      </c>
      <c r="J262" s="102">
        <f>IF(L259="","",L259)</f>
        <v>22</v>
      </c>
      <c r="K262" s="244" t="str">
        <f>IF(O259="","",IF(O259="○","×",IF(O259="×","○")))</f>
        <v>○</v>
      </c>
      <c r="L262" s="212"/>
      <c r="M262" s="213"/>
      <c r="N262" s="213"/>
      <c r="O262" s="251"/>
      <c r="P262" s="103"/>
      <c r="Q262" s="82">
        <f t="shared" si="65"/>
      </c>
      <c r="R262" s="86"/>
      <c r="S262" s="256"/>
      <c r="T262" s="224" t="s">
        <v>286</v>
      </c>
      <c r="U262" s="225"/>
      <c r="V262" s="225"/>
      <c r="W262" s="226"/>
      <c r="X262" s="35"/>
      <c r="Y262" s="87"/>
      <c r="Z262" s="88"/>
      <c r="AA262" s="87"/>
      <c r="AB262" s="89"/>
      <c r="AC262" s="88"/>
      <c r="AD262" s="88"/>
      <c r="AE262" s="89"/>
      <c r="AF262" s="35"/>
      <c r="AG262" s="35"/>
      <c r="AH262" s="35"/>
      <c r="AI262" s="35"/>
      <c r="AJ262" s="35"/>
      <c r="AK262" s="108" t="s">
        <v>246</v>
      </c>
      <c r="AL262" s="80" t="s">
        <v>173</v>
      </c>
      <c r="AM262" s="108">
        <f>IF(AW256="","",AW256)</f>
        <v>6</v>
      </c>
      <c r="AN262" s="118" t="str">
        <f t="shared" si="69"/>
        <v>-</v>
      </c>
      <c r="AO262" s="102">
        <f>IF(AU256="","",AU256)</f>
        <v>21</v>
      </c>
      <c r="AP262" s="244" t="str">
        <f>IF(AX256="","",IF(AX256="○","×",IF(AX256="×","○")))</f>
        <v>×</v>
      </c>
      <c r="AQ262" s="109">
        <f>IF(AW259="","",AW259)</f>
        <v>12</v>
      </c>
      <c r="AR262" s="82" t="str">
        <f aca="true" t="shared" si="71" ref="AR262:AR267">IF(AQ262="","","-")</f>
        <v>-</v>
      </c>
      <c r="AS262" s="102">
        <f>IF(AU259="","",AU259)</f>
        <v>21</v>
      </c>
      <c r="AT262" s="244" t="str">
        <f>IF(AX259="","",IF(AX259="○","×",IF(AX259="×","○")))</f>
        <v>×</v>
      </c>
      <c r="AU262" s="212"/>
      <c r="AV262" s="213"/>
      <c r="AW262" s="213"/>
      <c r="AX262" s="251"/>
      <c r="AY262" s="103">
        <v>10</v>
      </c>
      <c r="AZ262" s="82" t="str">
        <f t="shared" si="67"/>
        <v>-</v>
      </c>
      <c r="BA262" s="86">
        <v>21</v>
      </c>
      <c r="BB262" s="256" t="s">
        <v>273</v>
      </c>
      <c r="BC262" s="224" t="s">
        <v>287</v>
      </c>
      <c r="BD262" s="225"/>
      <c r="BE262" s="225"/>
      <c r="BF262" s="226"/>
      <c r="BG262" s="35"/>
      <c r="BH262" s="87"/>
      <c r="BI262" s="88"/>
      <c r="BJ262" s="87"/>
      <c r="BK262" s="89"/>
      <c r="BL262" s="14"/>
      <c r="BM262" s="14"/>
      <c r="BN262" s="15"/>
    </row>
    <row r="263" spans="1:66" ht="9.75" customHeight="1">
      <c r="A263" s="35"/>
      <c r="B263" s="108" t="s">
        <v>181</v>
      </c>
      <c r="C263" s="80" t="s">
        <v>166</v>
      </c>
      <c r="D263" s="108">
        <f>IF(N257="","",N257)</f>
        <v>21</v>
      </c>
      <c r="E263" s="82" t="str">
        <f t="shared" si="68"/>
        <v>-</v>
      </c>
      <c r="F263" s="102">
        <f>IF(L257="","",L257)</f>
        <v>14</v>
      </c>
      <c r="G263" s="245">
        <f>IF(I260="","",I260)</f>
      </c>
      <c r="H263" s="109">
        <f>IF(N260="","",N260)</f>
        <v>24</v>
      </c>
      <c r="I263" s="82" t="str">
        <f t="shared" si="70"/>
        <v>-</v>
      </c>
      <c r="J263" s="102">
        <f>IF(L260="","",L260)</f>
        <v>22</v>
      </c>
      <c r="K263" s="245" t="str">
        <f>IF(M260="","",M260)</f>
        <v>-</v>
      </c>
      <c r="L263" s="215"/>
      <c r="M263" s="216"/>
      <c r="N263" s="216"/>
      <c r="O263" s="252"/>
      <c r="P263" s="103"/>
      <c r="Q263" s="82">
        <f t="shared" si="65"/>
      </c>
      <c r="R263" s="68"/>
      <c r="S263" s="257"/>
      <c r="T263" s="224"/>
      <c r="U263" s="225"/>
      <c r="V263" s="225"/>
      <c r="W263" s="226"/>
      <c r="X263" s="35"/>
      <c r="Y263" s="87">
        <f>COUNTIF(D262:S264,"○")</f>
        <v>2</v>
      </c>
      <c r="Z263" s="88">
        <f>COUNTIF(D262:S264,"×")</f>
        <v>0</v>
      </c>
      <c r="AA263" s="87"/>
      <c r="AB263" s="89"/>
      <c r="AC263" s="88">
        <f>SUM(D262:D264,H262:H264,L262:L264,P262:P264)</f>
        <v>107</v>
      </c>
      <c r="AD263" s="88">
        <f>SUM(F262:F264,J262:J264,N262:N264,R262:R264)</f>
        <v>89</v>
      </c>
      <c r="AE263" s="89">
        <f>AC263-AD263</f>
        <v>18</v>
      </c>
      <c r="AF263" s="35"/>
      <c r="AG263" s="35"/>
      <c r="AH263" s="35"/>
      <c r="AI263" s="35"/>
      <c r="AJ263" s="35"/>
      <c r="AK263" s="108" t="s">
        <v>247</v>
      </c>
      <c r="AL263" s="80" t="s">
        <v>173</v>
      </c>
      <c r="AM263" s="108">
        <f>IF(AW257="","",AW257)</f>
        <v>5</v>
      </c>
      <c r="AN263" s="82" t="str">
        <f t="shared" si="69"/>
        <v>-</v>
      </c>
      <c r="AO263" s="102">
        <f>IF(AU257="","",AU257)</f>
        <v>21</v>
      </c>
      <c r="AP263" s="245">
        <f>IF(AR260="","",AR260)</f>
      </c>
      <c r="AQ263" s="109">
        <f>IF(AW260="","",AW260)</f>
        <v>14</v>
      </c>
      <c r="AR263" s="82" t="str">
        <f t="shared" si="71"/>
        <v>-</v>
      </c>
      <c r="AS263" s="102">
        <f>IF(AU260="","",AU260)</f>
        <v>21</v>
      </c>
      <c r="AT263" s="245" t="str">
        <f>IF(AV260="","",AV260)</f>
        <v>-</v>
      </c>
      <c r="AU263" s="215"/>
      <c r="AV263" s="216"/>
      <c r="AW263" s="216"/>
      <c r="AX263" s="252"/>
      <c r="AY263" s="103">
        <v>9</v>
      </c>
      <c r="AZ263" s="82" t="str">
        <f t="shared" si="67"/>
        <v>-</v>
      </c>
      <c r="BA263" s="68">
        <v>21</v>
      </c>
      <c r="BB263" s="257"/>
      <c r="BC263" s="224"/>
      <c r="BD263" s="225"/>
      <c r="BE263" s="225"/>
      <c r="BF263" s="226"/>
      <c r="BG263" s="35"/>
      <c r="BH263" s="87">
        <f>COUNTIF(AM262:BB264,"○")</f>
        <v>0</v>
      </c>
      <c r="BI263" s="88">
        <f>COUNTIF(AM262:BB264,"×")</f>
        <v>3</v>
      </c>
      <c r="BJ263" s="87"/>
      <c r="BK263" s="89"/>
      <c r="BL263" s="14">
        <f>SUM(AM262:AM264,AQ262:AQ264,AU262:AU264,AY262:AY264)</f>
        <v>56</v>
      </c>
      <c r="BM263" s="14">
        <f>SUM(AO262:AO264,AS262:AS264,AW262:AW264,BA262:BA264)</f>
        <v>126</v>
      </c>
      <c r="BN263" s="15">
        <f>BL263-BM263</f>
        <v>-70</v>
      </c>
    </row>
    <row r="264" spans="1:66" ht="9.75" customHeight="1">
      <c r="A264" s="35"/>
      <c r="B264" s="91"/>
      <c r="C264" s="92"/>
      <c r="D264" s="91">
        <f>IF(N258="","",N258)</f>
      </c>
      <c r="E264" s="96">
        <f t="shared" si="68"/>
      </c>
      <c r="F264" s="113">
        <f>IF(L258="","",L258)</f>
      </c>
      <c r="G264" s="250">
        <f>IF(I261="","",I261)</f>
      </c>
      <c r="H264" s="112">
        <f>IF(N261="","",N261)</f>
        <v>21</v>
      </c>
      <c r="I264" s="82" t="str">
        <f t="shared" si="70"/>
        <v>-</v>
      </c>
      <c r="J264" s="113">
        <f>IF(L261="","",L261)</f>
        <v>16</v>
      </c>
      <c r="K264" s="250" t="str">
        <f>IF(M261="","",M261)</f>
        <v>-</v>
      </c>
      <c r="L264" s="253"/>
      <c r="M264" s="254"/>
      <c r="N264" s="254"/>
      <c r="O264" s="255"/>
      <c r="P264" s="112"/>
      <c r="Q264" s="82">
        <f t="shared" si="65"/>
      </c>
      <c r="R264" s="113"/>
      <c r="S264" s="258"/>
      <c r="T264" s="259"/>
      <c r="U264" s="260"/>
      <c r="V264" s="261"/>
      <c r="W264" s="262"/>
      <c r="X264" s="35"/>
      <c r="Y264" s="87"/>
      <c r="Z264" s="88"/>
      <c r="AA264" s="87"/>
      <c r="AB264" s="89"/>
      <c r="AC264" s="88"/>
      <c r="AD264" s="88"/>
      <c r="AE264" s="89"/>
      <c r="AF264" s="35"/>
      <c r="AG264" s="35"/>
      <c r="AH264" s="35"/>
      <c r="AI264" s="35"/>
      <c r="AJ264" s="35"/>
      <c r="AK264" s="91"/>
      <c r="AL264" s="92" t="s">
        <v>9</v>
      </c>
      <c r="AM264" s="91">
        <f>IF(AW258="","",AW258)</f>
      </c>
      <c r="AN264" s="96">
        <f t="shared" si="69"/>
      </c>
      <c r="AO264" s="113">
        <f>IF(AU258="","",AU258)</f>
      </c>
      <c r="AP264" s="250">
        <f>IF(AR261="","",AR261)</f>
      </c>
      <c r="AQ264" s="112">
        <f>IF(AW261="","",AW261)</f>
      </c>
      <c r="AR264" s="82">
        <f t="shared" si="71"/>
      </c>
      <c r="AS264" s="113">
        <f>IF(AU261="","",AU261)</f>
      </c>
      <c r="AT264" s="250">
        <f>IF(AV261="","",AV261)</f>
      </c>
      <c r="AU264" s="253"/>
      <c r="AV264" s="254"/>
      <c r="AW264" s="254"/>
      <c r="AX264" s="255"/>
      <c r="AY264" s="112"/>
      <c r="AZ264" s="82">
        <f t="shared" si="67"/>
      </c>
      <c r="BA264" s="113"/>
      <c r="BB264" s="258"/>
      <c r="BC264" s="259"/>
      <c r="BD264" s="260"/>
      <c r="BE264" s="261"/>
      <c r="BF264" s="262"/>
      <c r="BG264" s="35"/>
      <c r="BH264" s="87"/>
      <c r="BI264" s="88"/>
      <c r="BJ264" s="87"/>
      <c r="BK264" s="89"/>
      <c r="BL264" s="14"/>
      <c r="BM264" s="14"/>
      <c r="BN264" s="15"/>
    </row>
    <row r="265" spans="1:66" ht="9.75" customHeight="1">
      <c r="A265" s="35"/>
      <c r="B265" s="79"/>
      <c r="C265" s="100"/>
      <c r="D265" s="108">
        <f>IF(R256="","",R256)</f>
      </c>
      <c r="E265" s="82">
        <f t="shared" si="68"/>
      </c>
      <c r="F265" s="102">
        <f>IF(P256="","",P256)</f>
      </c>
      <c r="G265" s="244">
        <f>IF(S256="","",IF(S256="○","×",IF(S256="×","○")))</f>
      </c>
      <c r="H265" s="109">
        <f>IF(R259="","",R259)</f>
      </c>
      <c r="I265" s="118">
        <f t="shared" si="70"/>
      </c>
      <c r="J265" s="102">
        <f>IF(P259="","",P259)</f>
      </c>
      <c r="K265" s="244">
        <f>IF(S259="","",IF(S259="○","×",IF(S259="×","○")))</f>
      </c>
      <c r="L265" s="120">
        <f>IF(R262="","",R262)</f>
      </c>
      <c r="M265" s="82">
        <f>IF(L265="","","-")</f>
      </c>
      <c r="N265" s="121">
        <f>IF(P262="","",P262)</f>
      </c>
      <c r="O265" s="244">
        <f>IF(S262="","",IF(S262="○","×",IF(S262="×","○")))</f>
      </c>
      <c r="P265" s="212"/>
      <c r="Q265" s="213"/>
      <c r="R265" s="213"/>
      <c r="S265" s="214"/>
      <c r="T265" s="221"/>
      <c r="U265" s="222"/>
      <c r="V265" s="222"/>
      <c r="W265" s="223"/>
      <c r="X265" s="35"/>
      <c r="Y265" s="105"/>
      <c r="Z265" s="106"/>
      <c r="AA265" s="105"/>
      <c r="AB265" s="107"/>
      <c r="AC265" s="106"/>
      <c r="AD265" s="106"/>
      <c r="AE265" s="107"/>
      <c r="AF265" s="35"/>
      <c r="AG265" s="35"/>
      <c r="AH265" s="35"/>
      <c r="AI265" s="35"/>
      <c r="AJ265" s="35"/>
      <c r="AK265" s="79" t="s">
        <v>248</v>
      </c>
      <c r="AL265" s="100" t="s">
        <v>171</v>
      </c>
      <c r="AM265" s="108">
        <f>IF(BA256="","",BA256)</f>
        <v>10</v>
      </c>
      <c r="AN265" s="82" t="str">
        <f t="shared" si="69"/>
        <v>-</v>
      </c>
      <c r="AO265" s="102">
        <f>IF(AY256="","",AY256)</f>
        <v>21</v>
      </c>
      <c r="AP265" s="244" t="str">
        <f>IF(BB256="","",IF(BB256="○","×",IF(BB256="×","○")))</f>
        <v>×</v>
      </c>
      <c r="AQ265" s="109">
        <f>IF(BA259="","",BA259)</f>
        <v>6</v>
      </c>
      <c r="AR265" s="118" t="str">
        <f t="shared" si="71"/>
        <v>-</v>
      </c>
      <c r="AS265" s="102">
        <f>IF(AY259="","",AY259)</f>
        <v>21</v>
      </c>
      <c r="AT265" s="244" t="str">
        <f>IF(BB259="","",IF(BB259="○","×",IF(BB259="×","○")))</f>
        <v>×</v>
      </c>
      <c r="AU265" s="120">
        <f>IF(BA262="","",BA262)</f>
        <v>21</v>
      </c>
      <c r="AV265" s="82" t="str">
        <f>IF(AU265="","","-")</f>
        <v>-</v>
      </c>
      <c r="AW265" s="121">
        <f>IF(AY262="","",AY262)</f>
        <v>10</v>
      </c>
      <c r="AX265" s="244" t="str">
        <f>IF(BB262="","",IF(BB262="○","×",IF(BB262="×","○")))</f>
        <v>○</v>
      </c>
      <c r="AY265" s="212"/>
      <c r="AZ265" s="213"/>
      <c r="BA265" s="213"/>
      <c r="BB265" s="214"/>
      <c r="BC265" s="221" t="s">
        <v>288</v>
      </c>
      <c r="BD265" s="222"/>
      <c r="BE265" s="222"/>
      <c r="BF265" s="223"/>
      <c r="BG265" s="35"/>
      <c r="BH265" s="105"/>
      <c r="BI265" s="106"/>
      <c r="BJ265" s="105"/>
      <c r="BK265" s="107"/>
      <c r="BL265" s="17"/>
      <c r="BM265" s="17"/>
      <c r="BN265" s="18"/>
    </row>
    <row r="266" spans="1:66" ht="9.75" customHeight="1">
      <c r="A266" s="35"/>
      <c r="B266" s="79"/>
      <c r="C266" s="80"/>
      <c r="D266" s="108">
        <f>IF(R257="","",R257)</f>
      </c>
      <c r="E266" s="82">
        <f t="shared" si="68"/>
      </c>
      <c r="F266" s="102">
        <f>IF(P257="","",P257)</f>
      </c>
      <c r="G266" s="245" t="str">
        <f>IF(I263="","",I263)</f>
        <v>-</v>
      </c>
      <c r="H266" s="109">
        <f>IF(R260="","",R260)</f>
      </c>
      <c r="I266" s="82">
        <f t="shared" si="70"/>
      </c>
      <c r="J266" s="102">
        <f>IF(P260="","",P260)</f>
      </c>
      <c r="K266" s="245">
        <f>IF(M263="","",M263)</f>
      </c>
      <c r="L266" s="104">
        <f>IF(R263="","",R263)</f>
      </c>
      <c r="M266" s="82">
        <f>IF(L266="","","-")</f>
      </c>
      <c r="N266" s="102">
        <f>IF(P263="","",P263)</f>
      </c>
      <c r="O266" s="245">
        <f>IF(Q263="","",Q263)</f>
      </c>
      <c r="P266" s="215"/>
      <c r="Q266" s="216"/>
      <c r="R266" s="216"/>
      <c r="S266" s="217"/>
      <c r="T266" s="224"/>
      <c r="U266" s="225"/>
      <c r="V266" s="225"/>
      <c r="W266" s="226"/>
      <c r="X266" s="35"/>
      <c r="Y266" s="87">
        <f>COUNTIF(D265:S267,"○")</f>
        <v>0</v>
      </c>
      <c r="Z266" s="88">
        <f>COUNTIF(D265:S267,"×")</f>
        <v>0</v>
      </c>
      <c r="AA266" s="87"/>
      <c r="AB266" s="89"/>
      <c r="AC266" s="88">
        <f>SUM(D265:D267,H265:H267,L265:L267,P265:P267)</f>
        <v>0</v>
      </c>
      <c r="AD266" s="88">
        <f>SUM(F265:F267,J265:J267,N265:N267,R265:R267)</f>
        <v>0</v>
      </c>
      <c r="AE266" s="89">
        <f>AC266-AD266</f>
        <v>0</v>
      </c>
      <c r="AF266" s="35"/>
      <c r="AG266" s="35"/>
      <c r="AH266" s="35"/>
      <c r="AI266" s="35"/>
      <c r="AJ266" s="35"/>
      <c r="AK266" s="79" t="s">
        <v>249</v>
      </c>
      <c r="AL266" s="80" t="s">
        <v>171</v>
      </c>
      <c r="AM266" s="108">
        <f>IF(BA257="","",BA257)</f>
        <v>4</v>
      </c>
      <c r="AN266" s="82" t="str">
        <f t="shared" si="69"/>
        <v>-</v>
      </c>
      <c r="AO266" s="102">
        <f>IF(AY257="","",AY257)</f>
        <v>21</v>
      </c>
      <c r="AP266" s="245" t="str">
        <f>IF(AR263="","",AR263)</f>
        <v>-</v>
      </c>
      <c r="AQ266" s="109">
        <f>IF(BA260="","",BA260)</f>
        <v>13</v>
      </c>
      <c r="AR266" s="82" t="str">
        <f t="shared" si="71"/>
        <v>-</v>
      </c>
      <c r="AS266" s="102">
        <f>IF(AY260="","",AY260)</f>
        <v>21</v>
      </c>
      <c r="AT266" s="245">
        <f>IF(AV263="","",AV263)</f>
      </c>
      <c r="AU266" s="104">
        <f>IF(BA263="","",BA263)</f>
        <v>21</v>
      </c>
      <c r="AV266" s="82" t="str">
        <f>IF(AU266="","","-")</f>
        <v>-</v>
      </c>
      <c r="AW266" s="102">
        <f>IF(AY263="","",AY263)</f>
        <v>9</v>
      </c>
      <c r="AX266" s="245" t="str">
        <f>IF(AZ263="","",AZ263)</f>
        <v>-</v>
      </c>
      <c r="AY266" s="215"/>
      <c r="AZ266" s="216"/>
      <c r="BA266" s="216"/>
      <c r="BB266" s="217"/>
      <c r="BC266" s="224"/>
      <c r="BD266" s="225"/>
      <c r="BE266" s="225"/>
      <c r="BF266" s="226"/>
      <c r="BG266" s="35"/>
      <c r="BH266" s="87">
        <f>COUNTIF(AM265:BB267,"○")</f>
        <v>1</v>
      </c>
      <c r="BI266" s="88">
        <f>COUNTIF(AM265:BB267,"×")</f>
        <v>2</v>
      </c>
      <c r="BJ266" s="87"/>
      <c r="BK266" s="89"/>
      <c r="BL266" s="14">
        <f>SUM(AM265:AM267,AQ265:AQ267,AU265:AU267,AY265:AY267)</f>
        <v>75</v>
      </c>
      <c r="BM266" s="14">
        <f>SUM(AO265:AO267,AS265:AS267,AW265:AW267,BA265:BA267)</f>
        <v>103</v>
      </c>
      <c r="BN266" s="15">
        <f>BL266-BM266</f>
        <v>-28</v>
      </c>
    </row>
    <row r="267" spans="1:66" ht="9.75" customHeight="1" thickBot="1">
      <c r="A267" s="35"/>
      <c r="B267" s="123"/>
      <c r="C267" s="124"/>
      <c r="D267" s="123">
        <f>IF(R258="","",R258)</f>
      </c>
      <c r="E267" s="125">
        <f t="shared" si="68"/>
      </c>
      <c r="F267" s="126">
        <f>IF(P258="","",P258)</f>
      </c>
      <c r="G267" s="201" t="str">
        <f>IF(I264="","",I264)</f>
        <v>-</v>
      </c>
      <c r="H267" s="127">
        <f>IF(R261="","",R261)</f>
      </c>
      <c r="I267" s="125">
        <f t="shared" si="70"/>
      </c>
      <c r="J267" s="126">
        <f>IF(P261="","",P261)</f>
      </c>
      <c r="K267" s="201">
        <f>IF(M264="","",M264)</f>
      </c>
      <c r="L267" s="127">
        <f>IF(R264="","",R264)</f>
      </c>
      <c r="M267" s="125">
        <f>IF(L267="","","-")</f>
      </c>
      <c r="N267" s="126">
        <f>IF(P264="","",P264)</f>
      </c>
      <c r="O267" s="201">
        <f>IF(Q264="","",Q264)</f>
      </c>
      <c r="P267" s="218"/>
      <c r="Q267" s="219"/>
      <c r="R267" s="219"/>
      <c r="S267" s="220"/>
      <c r="T267" s="234"/>
      <c r="U267" s="235"/>
      <c r="V267" s="236"/>
      <c r="W267" s="237"/>
      <c r="X267" s="35"/>
      <c r="Y267" s="128"/>
      <c r="Z267" s="129"/>
      <c r="AA267" s="128"/>
      <c r="AB267" s="130"/>
      <c r="AC267" s="129"/>
      <c r="AD267" s="129"/>
      <c r="AE267" s="130"/>
      <c r="AF267" s="35"/>
      <c r="AG267" s="35"/>
      <c r="AH267" s="35"/>
      <c r="AI267" s="35"/>
      <c r="AJ267" s="35"/>
      <c r="AK267" s="123"/>
      <c r="AL267" s="124" t="s">
        <v>9</v>
      </c>
      <c r="AM267" s="123">
        <f>IF(BA258="","",BA258)</f>
      </c>
      <c r="AN267" s="125">
        <f t="shared" si="69"/>
      </c>
      <c r="AO267" s="126">
        <f>IF(AY258="","",AY258)</f>
      </c>
      <c r="AP267" s="201">
        <f>IF(AR264="","",AR264)</f>
      </c>
      <c r="AQ267" s="127">
        <f>IF(BA261="","",BA261)</f>
      </c>
      <c r="AR267" s="125">
        <f t="shared" si="71"/>
      </c>
      <c r="AS267" s="126">
        <f>IF(AY261="","",AY261)</f>
      </c>
      <c r="AT267" s="201">
        <f>IF(AV264="","",AV264)</f>
      </c>
      <c r="AU267" s="127">
        <f>IF(BA264="","",BA264)</f>
      </c>
      <c r="AV267" s="125">
        <f>IF(AU267="","","-")</f>
      </c>
      <c r="AW267" s="126">
        <f>IF(AY264="","",AY264)</f>
      </c>
      <c r="AX267" s="201">
        <f>IF(AZ264="","",AZ264)</f>
      </c>
      <c r="AY267" s="218"/>
      <c r="AZ267" s="219"/>
      <c r="BA267" s="219"/>
      <c r="BB267" s="220"/>
      <c r="BC267" s="234"/>
      <c r="BD267" s="235"/>
      <c r="BE267" s="236"/>
      <c r="BF267" s="237"/>
      <c r="BG267" s="35"/>
      <c r="BH267" s="128"/>
      <c r="BI267" s="129"/>
      <c r="BJ267" s="128"/>
      <c r="BK267" s="130"/>
      <c r="BL267" s="8"/>
      <c r="BM267" s="8"/>
      <c r="BN267" s="9"/>
    </row>
    <row r="268" spans="1:63" ht="9.75" customHeight="1" thickBot="1">
      <c r="A268" s="35"/>
      <c r="B268" s="45"/>
      <c r="C268" s="4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45"/>
      <c r="AL268" s="4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27"/>
      <c r="BI268" s="27"/>
      <c r="BJ268" s="27"/>
      <c r="BK268" s="27"/>
    </row>
    <row r="269" spans="1:66" ht="9.75" customHeight="1">
      <c r="A269" s="35"/>
      <c r="B269" s="281" t="s">
        <v>8</v>
      </c>
      <c r="C269" s="282"/>
      <c r="D269" s="285" t="str">
        <f>B271</f>
        <v>真木誠</v>
      </c>
      <c r="E269" s="264"/>
      <c r="F269" s="264"/>
      <c r="G269" s="277"/>
      <c r="H269" s="263" t="str">
        <f>B274</f>
        <v>鈴木貴</v>
      </c>
      <c r="I269" s="264"/>
      <c r="J269" s="264"/>
      <c r="K269" s="277"/>
      <c r="L269" s="263" t="str">
        <f>B277</f>
        <v>石川翔一郎</v>
      </c>
      <c r="M269" s="264"/>
      <c r="N269" s="264"/>
      <c r="O269" s="277"/>
      <c r="P269" s="263">
        <f>B280</f>
        <v>0</v>
      </c>
      <c r="Q269" s="264"/>
      <c r="R269" s="264"/>
      <c r="S269" s="265"/>
      <c r="T269" s="266" t="s">
        <v>49</v>
      </c>
      <c r="U269" s="267"/>
      <c r="V269" s="267"/>
      <c r="W269" s="268"/>
      <c r="X269" s="35"/>
      <c r="Y269" s="202" t="s">
        <v>261</v>
      </c>
      <c r="Z269" s="198"/>
      <c r="AA269" s="202" t="s">
        <v>262</v>
      </c>
      <c r="AB269" s="199"/>
      <c r="AC269" s="198" t="s">
        <v>263</v>
      </c>
      <c r="AD269" s="198"/>
      <c r="AE269" s="199"/>
      <c r="AF269" s="35"/>
      <c r="AG269" s="35"/>
      <c r="AH269" s="35"/>
      <c r="AI269" s="35"/>
      <c r="AJ269" s="35"/>
      <c r="AK269" s="281" t="s">
        <v>6</v>
      </c>
      <c r="AL269" s="282"/>
      <c r="AM269" s="285" t="str">
        <f>AK271</f>
        <v>石川美香</v>
      </c>
      <c r="AN269" s="264"/>
      <c r="AO269" s="264"/>
      <c r="AP269" s="277"/>
      <c r="AQ269" s="263" t="str">
        <f>AK274</f>
        <v>井上佳代</v>
      </c>
      <c r="AR269" s="264"/>
      <c r="AS269" s="264"/>
      <c r="AT269" s="277"/>
      <c r="AU269" s="263" t="str">
        <f>AK277</f>
        <v>菊池裕子</v>
      </c>
      <c r="AV269" s="264"/>
      <c r="AW269" s="264"/>
      <c r="AX269" s="277"/>
      <c r="AY269" s="263" t="str">
        <f>AK280</f>
        <v>藤岡美咲</v>
      </c>
      <c r="AZ269" s="264"/>
      <c r="BA269" s="264"/>
      <c r="BB269" s="265"/>
      <c r="BC269" s="266" t="s">
        <v>49</v>
      </c>
      <c r="BD269" s="267"/>
      <c r="BE269" s="267"/>
      <c r="BF269" s="268"/>
      <c r="BG269" s="35"/>
      <c r="BH269" s="202" t="s">
        <v>261</v>
      </c>
      <c r="BI269" s="198"/>
      <c r="BJ269" s="202" t="s">
        <v>262</v>
      </c>
      <c r="BK269" s="199"/>
      <c r="BL269" s="196" t="s">
        <v>263</v>
      </c>
      <c r="BM269" s="196"/>
      <c r="BN269" s="197"/>
    </row>
    <row r="270" spans="1:66" ht="9.75" customHeight="1" thickBot="1">
      <c r="A270" s="35"/>
      <c r="B270" s="283"/>
      <c r="C270" s="284"/>
      <c r="D270" s="200" t="str">
        <f>B272</f>
        <v>中田伸之</v>
      </c>
      <c r="E270" s="191"/>
      <c r="F270" s="191"/>
      <c r="G270" s="201"/>
      <c r="H270" s="184" t="str">
        <f>B275</f>
        <v>高木</v>
      </c>
      <c r="I270" s="191"/>
      <c r="J270" s="191"/>
      <c r="K270" s="201"/>
      <c r="L270" s="184" t="str">
        <f>B278</f>
        <v>山本卓也</v>
      </c>
      <c r="M270" s="191"/>
      <c r="N270" s="191"/>
      <c r="O270" s="201"/>
      <c r="P270" s="184">
        <f>B281</f>
        <v>0</v>
      </c>
      <c r="Q270" s="191"/>
      <c r="R270" s="191"/>
      <c r="S270" s="192"/>
      <c r="T270" s="193" t="s">
        <v>50</v>
      </c>
      <c r="U270" s="194"/>
      <c r="V270" s="194"/>
      <c r="W270" s="195"/>
      <c r="X270" s="35"/>
      <c r="Y270" s="76" t="s">
        <v>264</v>
      </c>
      <c r="Z270" s="77" t="s">
        <v>265</v>
      </c>
      <c r="AA270" s="76" t="s">
        <v>266</v>
      </c>
      <c r="AB270" s="78" t="s">
        <v>267</v>
      </c>
      <c r="AC270" s="77" t="s">
        <v>266</v>
      </c>
      <c r="AD270" s="77" t="s">
        <v>267</v>
      </c>
      <c r="AE270" s="78" t="s">
        <v>268</v>
      </c>
      <c r="AF270" s="35"/>
      <c r="AG270" s="35"/>
      <c r="AH270" s="35"/>
      <c r="AI270" s="35"/>
      <c r="AJ270" s="35"/>
      <c r="AK270" s="283"/>
      <c r="AL270" s="284"/>
      <c r="AM270" s="200" t="str">
        <f>AK272</f>
        <v>畑中有里</v>
      </c>
      <c r="AN270" s="191"/>
      <c r="AO270" s="191"/>
      <c r="AP270" s="201"/>
      <c r="AQ270" s="184" t="str">
        <f>AK275</f>
        <v>渡辺奈美</v>
      </c>
      <c r="AR270" s="191"/>
      <c r="AS270" s="191"/>
      <c r="AT270" s="201"/>
      <c r="AU270" s="184" t="str">
        <f>AK278</f>
        <v>藤原英子</v>
      </c>
      <c r="AV270" s="191"/>
      <c r="AW270" s="191"/>
      <c r="AX270" s="201"/>
      <c r="AY270" s="184" t="str">
        <f>AK281</f>
        <v>加藤千尋</v>
      </c>
      <c r="AZ270" s="191"/>
      <c r="BA270" s="191"/>
      <c r="BB270" s="192"/>
      <c r="BC270" s="193" t="s">
        <v>50</v>
      </c>
      <c r="BD270" s="194"/>
      <c r="BE270" s="194"/>
      <c r="BF270" s="195"/>
      <c r="BG270" s="35"/>
      <c r="BH270" s="76" t="s">
        <v>264</v>
      </c>
      <c r="BI270" s="77" t="s">
        <v>265</v>
      </c>
      <c r="BJ270" s="76" t="s">
        <v>266</v>
      </c>
      <c r="BK270" s="78" t="s">
        <v>267</v>
      </c>
      <c r="BL270" s="11" t="s">
        <v>266</v>
      </c>
      <c r="BM270" s="11" t="s">
        <v>267</v>
      </c>
      <c r="BN270" s="12" t="s">
        <v>268</v>
      </c>
    </row>
    <row r="271" spans="1:66" ht="9.75" customHeight="1">
      <c r="A271" s="35"/>
      <c r="B271" s="79" t="s">
        <v>182</v>
      </c>
      <c r="C271" s="80" t="s">
        <v>29</v>
      </c>
      <c r="D271" s="269"/>
      <c r="E271" s="270"/>
      <c r="F271" s="270"/>
      <c r="G271" s="271"/>
      <c r="H271" s="81">
        <v>21</v>
      </c>
      <c r="I271" s="82" t="str">
        <f>IF(H271="","","-")</f>
        <v>-</v>
      </c>
      <c r="J271" s="68">
        <v>14</v>
      </c>
      <c r="K271" s="274" t="s">
        <v>274</v>
      </c>
      <c r="L271" s="81">
        <v>21</v>
      </c>
      <c r="M271" s="83" t="str">
        <f aca="true" t="shared" si="72" ref="M271:M276">IF(L271="","","-")</f>
        <v>-</v>
      </c>
      <c r="N271" s="84">
        <v>12</v>
      </c>
      <c r="O271" s="277" t="s">
        <v>274</v>
      </c>
      <c r="P271" s="85"/>
      <c r="Q271" s="83">
        <f aca="true" t="shared" si="73" ref="Q271:Q279">IF(P271="","","-")</f>
      </c>
      <c r="R271" s="86"/>
      <c r="S271" s="265"/>
      <c r="T271" s="278" t="s">
        <v>286</v>
      </c>
      <c r="U271" s="279"/>
      <c r="V271" s="279"/>
      <c r="W271" s="280"/>
      <c r="X271" s="35"/>
      <c r="Y271" s="87"/>
      <c r="Z271" s="88"/>
      <c r="AA271" s="87"/>
      <c r="AB271" s="89"/>
      <c r="AC271" s="88"/>
      <c r="AD271" s="88"/>
      <c r="AE271" s="89"/>
      <c r="AF271" s="35"/>
      <c r="AG271" s="35"/>
      <c r="AH271" s="35"/>
      <c r="AI271" s="35"/>
      <c r="AJ271" s="35"/>
      <c r="AK271" s="79" t="s">
        <v>250</v>
      </c>
      <c r="AL271" s="80" t="s">
        <v>169</v>
      </c>
      <c r="AM271" s="269"/>
      <c r="AN271" s="270"/>
      <c r="AO271" s="270"/>
      <c r="AP271" s="271"/>
      <c r="AQ271" s="81">
        <v>20</v>
      </c>
      <c r="AR271" s="82" t="str">
        <f>IF(AQ271="","","-")</f>
        <v>-</v>
      </c>
      <c r="AS271" s="68">
        <v>22</v>
      </c>
      <c r="AT271" s="274" t="s">
        <v>273</v>
      </c>
      <c r="AU271" s="81">
        <v>18</v>
      </c>
      <c r="AV271" s="83" t="str">
        <f aca="true" t="shared" si="74" ref="AV271:AV276">IF(AU271="","","-")</f>
        <v>-</v>
      </c>
      <c r="AW271" s="84">
        <v>21</v>
      </c>
      <c r="AX271" s="277" t="s">
        <v>273</v>
      </c>
      <c r="AY271" s="85">
        <v>21</v>
      </c>
      <c r="AZ271" s="83" t="str">
        <f aca="true" t="shared" si="75" ref="AZ271:AZ279">IF(AY271="","","-")</f>
        <v>-</v>
      </c>
      <c r="BA271" s="86">
        <v>8</v>
      </c>
      <c r="BB271" s="265" t="s">
        <v>274</v>
      </c>
      <c r="BC271" s="278" t="s">
        <v>288</v>
      </c>
      <c r="BD271" s="279"/>
      <c r="BE271" s="279"/>
      <c r="BF271" s="280"/>
      <c r="BG271" s="35"/>
      <c r="BH271" s="87"/>
      <c r="BI271" s="88"/>
      <c r="BJ271" s="87"/>
      <c r="BK271" s="89"/>
      <c r="BL271" s="14"/>
      <c r="BM271" s="14"/>
      <c r="BN271" s="15"/>
    </row>
    <row r="272" spans="1:66" ht="9.75" customHeight="1">
      <c r="A272" s="35"/>
      <c r="B272" s="79" t="s">
        <v>436</v>
      </c>
      <c r="C272" s="80" t="s">
        <v>29</v>
      </c>
      <c r="D272" s="272"/>
      <c r="E272" s="216"/>
      <c r="F272" s="216"/>
      <c r="G272" s="252"/>
      <c r="H272" s="81">
        <v>21</v>
      </c>
      <c r="I272" s="82" t="str">
        <f>IF(H272="","","-")</f>
        <v>-</v>
      </c>
      <c r="J272" s="90">
        <v>9</v>
      </c>
      <c r="K272" s="275"/>
      <c r="L272" s="81">
        <v>21</v>
      </c>
      <c r="M272" s="82" t="str">
        <f t="shared" si="72"/>
        <v>-</v>
      </c>
      <c r="N272" s="86">
        <v>17</v>
      </c>
      <c r="O272" s="245"/>
      <c r="P272" s="81"/>
      <c r="Q272" s="82">
        <f t="shared" si="73"/>
      </c>
      <c r="R272" s="86"/>
      <c r="S272" s="257"/>
      <c r="T272" s="224"/>
      <c r="U272" s="225"/>
      <c r="V272" s="225"/>
      <c r="W272" s="226"/>
      <c r="X272" s="35"/>
      <c r="Y272" s="87">
        <f>COUNTIF(D271:S273,"○")</f>
        <v>2</v>
      </c>
      <c r="Z272" s="88">
        <f>COUNTIF(D271:S273,"×")</f>
        <v>0</v>
      </c>
      <c r="AA272" s="87">
        <f>(IF((D271-F271)&gt;0,1,0))+(IF((D272-F272)&gt;0,1,0))+(IF((D273-F273)&gt;0,1,0))+(IF((H271-J271)&gt;0,1,0))+(IF((H272-J272)&gt;0,1,0))+(IF((H273-J273)&gt;0,1,0))+(IF((L271-N271)&gt;0,1,0))+(IF((L272-N272)&gt;0,1,0))+(IF((L273-N273)&gt;0,1,0))+(IF((P271-R271)&gt;0,1,0))+(IF((P272-R272)&gt;0,1,0))+(IF((P273-R273)&gt;0,1,0))</f>
        <v>4</v>
      </c>
      <c r="AB272" s="89">
        <f>(IF((D271-F271)&lt;0,1,0))+(IF((D272-F272)&lt;0,1,0))+(IF((D273-F273)&lt;0,1,0))+(IF((H271-J271)&lt;0,1,0))+(IF((H272-J272)&lt;0,1,0))+(IF((H273-J273)&lt;0,1,0))+(IF((L271-N271)&lt;0,1,0))+(IF((L272-N272)&lt;0,1,0))+(IF((L273-N273)&lt;0,1,0))+(IF((P271-R271)&lt;0,1,0))+(IF((P272-R272)&lt;0,1,0))+(IF((P273-R273)&lt;0,1,0))</f>
        <v>0</v>
      </c>
      <c r="AC272" s="88">
        <f>SUM(D271:D273,H271:H273,L271:L273,P271:P273)</f>
        <v>84</v>
      </c>
      <c r="AD272" s="88">
        <f>SUM(F271:F273,J271:J273,N271:N273,R271:R273)</f>
        <v>52</v>
      </c>
      <c r="AE272" s="89">
        <f>AC272-AD272</f>
        <v>32</v>
      </c>
      <c r="AF272" s="35"/>
      <c r="AG272" s="35"/>
      <c r="AH272" s="35"/>
      <c r="AI272" s="35"/>
      <c r="AJ272" s="35"/>
      <c r="AK272" s="79" t="s">
        <v>251</v>
      </c>
      <c r="AL272" s="80" t="s">
        <v>169</v>
      </c>
      <c r="AM272" s="272"/>
      <c r="AN272" s="216"/>
      <c r="AO272" s="216"/>
      <c r="AP272" s="252"/>
      <c r="AQ272" s="81">
        <v>23</v>
      </c>
      <c r="AR272" s="82" t="str">
        <f>IF(AQ272="","","-")</f>
        <v>-</v>
      </c>
      <c r="AS272" s="90">
        <v>25</v>
      </c>
      <c r="AT272" s="275"/>
      <c r="AU272" s="81">
        <v>9</v>
      </c>
      <c r="AV272" s="82" t="str">
        <f t="shared" si="74"/>
        <v>-</v>
      </c>
      <c r="AW272" s="86">
        <v>21</v>
      </c>
      <c r="AX272" s="245"/>
      <c r="AY272" s="81">
        <v>21</v>
      </c>
      <c r="AZ272" s="82" t="str">
        <f t="shared" si="75"/>
        <v>-</v>
      </c>
      <c r="BA272" s="86">
        <v>8</v>
      </c>
      <c r="BB272" s="257"/>
      <c r="BC272" s="224"/>
      <c r="BD272" s="225"/>
      <c r="BE272" s="225"/>
      <c r="BF272" s="226"/>
      <c r="BG272" s="35"/>
      <c r="BH272" s="87">
        <f>COUNTIF(AM271:BB273,"○")</f>
        <v>1</v>
      </c>
      <c r="BI272" s="88">
        <f>COUNTIF(AM271:BB273,"×")</f>
        <v>2</v>
      </c>
      <c r="BJ272" s="87">
        <f>(IF((AM271-AO271)&gt;0,1,0))+(IF((AM272-AO272)&gt;0,1,0))+(IF((AM273-AO273)&gt;0,1,0))+(IF((AQ271-AS271)&gt;0,1,0))+(IF((AQ272-AS272)&gt;0,1,0))+(IF((AQ273-AS273)&gt;0,1,0))+(IF((AU271-AW271)&gt;0,1,0))+(IF((AU272-AW272)&gt;0,1,0))+(IF((AU273-AW273)&gt;0,1,0))+(IF((AY271-BA271)&gt;0,1,0))+(IF((AY272-BA272)&gt;0,1,0))+(IF((AY273-BA273)&gt;0,1,0))</f>
        <v>2</v>
      </c>
      <c r="BK272" s="89">
        <f>(IF((AM271-AO271)&lt;0,1,0))+(IF((AM272-AO272)&lt;0,1,0))+(IF((AM273-AO273)&lt;0,1,0))+(IF((AQ271-AS271)&lt;0,1,0))+(IF((AQ272-AS272)&lt;0,1,0))+(IF((AQ273-AS273)&lt;0,1,0))+(IF((AU271-AW271)&lt;0,1,0))+(IF((AU272-AW272)&lt;0,1,0))+(IF((AU273-AW273)&lt;0,1,0))+(IF((AY271-BA271)&lt;0,1,0))+(IF((AY272-BA272)&lt;0,1,0))+(IF((AY273-BA273)&lt;0,1,0))</f>
        <v>4</v>
      </c>
      <c r="BL272" s="14">
        <f>SUM(AM271:AM273,AQ271:AQ273,AU271:AU273,AY271:AY273)</f>
        <v>112</v>
      </c>
      <c r="BM272" s="14">
        <f>SUM(AO271:AO273,AS271:AS273,AW271:AW273,BA271:BA273)</f>
        <v>105</v>
      </c>
      <c r="BN272" s="15">
        <f>BL272-BM272</f>
        <v>7</v>
      </c>
    </row>
    <row r="273" spans="1:66" ht="9.75" customHeight="1">
      <c r="A273" s="35"/>
      <c r="B273" s="91"/>
      <c r="C273" s="92" t="s">
        <v>9</v>
      </c>
      <c r="D273" s="273"/>
      <c r="E273" s="254"/>
      <c r="F273" s="254"/>
      <c r="G273" s="255"/>
      <c r="H273" s="93"/>
      <c r="I273" s="82">
        <f>IF(H273="","","-")</f>
      </c>
      <c r="J273" s="94"/>
      <c r="K273" s="276"/>
      <c r="L273" s="95"/>
      <c r="M273" s="96">
        <f t="shared" si="72"/>
      </c>
      <c r="N273" s="94"/>
      <c r="O273" s="250"/>
      <c r="P273" s="95"/>
      <c r="Q273" s="96">
        <f t="shared" si="73"/>
      </c>
      <c r="R273" s="94"/>
      <c r="S273" s="258"/>
      <c r="T273" s="259"/>
      <c r="U273" s="260"/>
      <c r="V273" s="261"/>
      <c r="W273" s="262"/>
      <c r="X273" s="35"/>
      <c r="Y273" s="87"/>
      <c r="Z273" s="88"/>
      <c r="AA273" s="87"/>
      <c r="AB273" s="89"/>
      <c r="AC273" s="88"/>
      <c r="AD273" s="88"/>
      <c r="AE273" s="89"/>
      <c r="AF273" s="35"/>
      <c r="AG273" s="35"/>
      <c r="AH273" s="35"/>
      <c r="AI273" s="35"/>
      <c r="AJ273" s="35"/>
      <c r="AK273" s="91"/>
      <c r="AL273" s="92" t="s">
        <v>9</v>
      </c>
      <c r="AM273" s="273"/>
      <c r="AN273" s="254"/>
      <c r="AO273" s="254"/>
      <c r="AP273" s="255"/>
      <c r="AQ273" s="93"/>
      <c r="AR273" s="82">
        <f>IF(AQ273="","","-")</f>
      </c>
      <c r="AS273" s="94"/>
      <c r="AT273" s="276"/>
      <c r="AU273" s="95"/>
      <c r="AV273" s="96">
        <f t="shared" si="74"/>
      </c>
      <c r="AW273" s="94"/>
      <c r="AX273" s="250"/>
      <c r="AY273" s="95"/>
      <c r="AZ273" s="96">
        <f t="shared" si="75"/>
      </c>
      <c r="BA273" s="94"/>
      <c r="BB273" s="258"/>
      <c r="BC273" s="259"/>
      <c r="BD273" s="260"/>
      <c r="BE273" s="261"/>
      <c r="BF273" s="262"/>
      <c r="BG273" s="35"/>
      <c r="BH273" s="87"/>
      <c r="BI273" s="88"/>
      <c r="BJ273" s="87"/>
      <c r="BK273" s="89"/>
      <c r="BL273" s="14"/>
      <c r="BM273" s="14"/>
      <c r="BN273" s="15"/>
    </row>
    <row r="274" spans="1:66" ht="9.75" customHeight="1">
      <c r="A274" s="35"/>
      <c r="B274" s="79" t="s">
        <v>183</v>
      </c>
      <c r="C274" s="100" t="s">
        <v>339</v>
      </c>
      <c r="D274" s="101">
        <f>IF(J271="","",J271)</f>
        <v>14</v>
      </c>
      <c r="E274" s="82" t="str">
        <f>IF(D274="","","-")</f>
        <v>-</v>
      </c>
      <c r="F274" s="102">
        <f>IF(H271="","",H271)</f>
        <v>21</v>
      </c>
      <c r="G274" s="244" t="str">
        <f>IF(K271="","",IF(K271="○","×",IF(K271="×","○")))</f>
        <v>×</v>
      </c>
      <c r="H274" s="212"/>
      <c r="I274" s="213"/>
      <c r="J274" s="213"/>
      <c r="K274" s="251"/>
      <c r="L274" s="103">
        <v>13</v>
      </c>
      <c r="M274" s="82" t="str">
        <f t="shared" si="72"/>
        <v>-</v>
      </c>
      <c r="N274" s="86">
        <v>21</v>
      </c>
      <c r="O274" s="245" t="s">
        <v>273</v>
      </c>
      <c r="P274" s="104"/>
      <c r="Q274" s="82">
        <f t="shared" si="73"/>
      </c>
      <c r="R274" s="86"/>
      <c r="S274" s="256"/>
      <c r="T274" s="221" t="s">
        <v>288</v>
      </c>
      <c r="U274" s="222"/>
      <c r="V274" s="222"/>
      <c r="W274" s="223"/>
      <c r="X274" s="35"/>
      <c r="Y274" s="105"/>
      <c r="Z274" s="106"/>
      <c r="AA274" s="105"/>
      <c r="AB274" s="107"/>
      <c r="AC274" s="106"/>
      <c r="AD274" s="106"/>
      <c r="AE274" s="107"/>
      <c r="AF274" s="35"/>
      <c r="AG274" s="35"/>
      <c r="AH274" s="35"/>
      <c r="AI274" s="35"/>
      <c r="AJ274" s="35"/>
      <c r="AK274" s="79" t="s">
        <v>252</v>
      </c>
      <c r="AL274" s="100" t="s">
        <v>259</v>
      </c>
      <c r="AM274" s="101">
        <f>IF(AS271="","",AS271)</f>
        <v>22</v>
      </c>
      <c r="AN274" s="82" t="str">
        <f>IF(AM274="","","-")</f>
        <v>-</v>
      </c>
      <c r="AO274" s="102">
        <f>IF(AQ271="","",AQ271)</f>
        <v>20</v>
      </c>
      <c r="AP274" s="244" t="str">
        <f>IF(AT271="","",IF(AT271="○","×",IF(AT271="×","○")))</f>
        <v>○</v>
      </c>
      <c r="AQ274" s="212"/>
      <c r="AR274" s="213"/>
      <c r="AS274" s="213"/>
      <c r="AT274" s="251"/>
      <c r="AU274" s="103">
        <v>14</v>
      </c>
      <c r="AV274" s="82" t="str">
        <f t="shared" si="74"/>
        <v>-</v>
      </c>
      <c r="AW274" s="86">
        <v>21</v>
      </c>
      <c r="AX274" s="245" t="s">
        <v>273</v>
      </c>
      <c r="AY274" s="104">
        <v>21</v>
      </c>
      <c r="AZ274" s="82" t="str">
        <f t="shared" si="75"/>
        <v>-</v>
      </c>
      <c r="BA274" s="86">
        <v>15</v>
      </c>
      <c r="BB274" s="256" t="s">
        <v>274</v>
      </c>
      <c r="BC274" s="221" t="s">
        <v>285</v>
      </c>
      <c r="BD274" s="222"/>
      <c r="BE274" s="222"/>
      <c r="BF274" s="223"/>
      <c r="BG274" s="35"/>
      <c r="BH274" s="105"/>
      <c r="BI274" s="106"/>
      <c r="BJ274" s="105"/>
      <c r="BK274" s="107"/>
      <c r="BL274" s="17"/>
      <c r="BM274" s="17"/>
      <c r="BN274" s="18"/>
    </row>
    <row r="275" spans="1:66" ht="9.75" customHeight="1">
      <c r="A275" s="35"/>
      <c r="B275" s="79" t="s">
        <v>186</v>
      </c>
      <c r="C275" s="80" t="s">
        <v>143</v>
      </c>
      <c r="D275" s="108">
        <f>IF(J272="","",J272)</f>
        <v>9</v>
      </c>
      <c r="E275" s="82" t="str">
        <f>IF(D275="","","-")</f>
        <v>-</v>
      </c>
      <c r="F275" s="102">
        <f>IF(H272="","",H272)</f>
        <v>21</v>
      </c>
      <c r="G275" s="245" t="str">
        <f>IF(I272="","",I272)</f>
        <v>-</v>
      </c>
      <c r="H275" s="215"/>
      <c r="I275" s="216"/>
      <c r="J275" s="216"/>
      <c r="K275" s="252"/>
      <c r="L275" s="103">
        <v>14</v>
      </c>
      <c r="M275" s="82" t="str">
        <f t="shared" si="72"/>
        <v>-</v>
      </c>
      <c r="N275" s="86">
        <v>21</v>
      </c>
      <c r="O275" s="245"/>
      <c r="P275" s="109"/>
      <c r="Q275" s="82">
        <f t="shared" si="73"/>
      </c>
      <c r="R275" s="68"/>
      <c r="S275" s="257"/>
      <c r="T275" s="224"/>
      <c r="U275" s="225"/>
      <c r="V275" s="225"/>
      <c r="W275" s="226"/>
      <c r="X275" s="35"/>
      <c r="Y275" s="87">
        <f>COUNTIF(D274:S276,"○")</f>
        <v>0</v>
      </c>
      <c r="Z275" s="88">
        <f>COUNTIF(D274:S276,"×")</f>
        <v>2</v>
      </c>
      <c r="AA275" s="87"/>
      <c r="AB275" s="89"/>
      <c r="AC275" s="88">
        <f>SUM(D274:D276,H274:H276,L274:L276,P274:P276)</f>
        <v>50</v>
      </c>
      <c r="AD275" s="88">
        <f>SUM(F274:F276,J274:J276,N274:N276,R274:R276)</f>
        <v>84</v>
      </c>
      <c r="AE275" s="89">
        <f>AC275-AD275</f>
        <v>-34</v>
      </c>
      <c r="AF275" s="35"/>
      <c r="AG275" s="35"/>
      <c r="AH275" s="35"/>
      <c r="AI275" s="35"/>
      <c r="AJ275" s="35"/>
      <c r="AK275" s="79" t="s">
        <v>253</v>
      </c>
      <c r="AL275" s="80" t="s">
        <v>173</v>
      </c>
      <c r="AM275" s="108">
        <f>IF(AS272="","",AS272)</f>
        <v>25</v>
      </c>
      <c r="AN275" s="82" t="str">
        <f>IF(AM275="","","-")</f>
        <v>-</v>
      </c>
      <c r="AO275" s="102">
        <f>IF(AQ272="","",AQ272)</f>
        <v>23</v>
      </c>
      <c r="AP275" s="245" t="str">
        <f>IF(AR272="","",AR272)</f>
        <v>-</v>
      </c>
      <c r="AQ275" s="215"/>
      <c r="AR275" s="216"/>
      <c r="AS275" s="216"/>
      <c r="AT275" s="252"/>
      <c r="AU275" s="103">
        <v>9</v>
      </c>
      <c r="AV275" s="82" t="str">
        <f t="shared" si="74"/>
        <v>-</v>
      </c>
      <c r="AW275" s="86">
        <v>21</v>
      </c>
      <c r="AX275" s="245"/>
      <c r="AY275" s="109">
        <v>21</v>
      </c>
      <c r="AZ275" s="82" t="str">
        <f t="shared" si="75"/>
        <v>-</v>
      </c>
      <c r="BA275" s="68">
        <v>8</v>
      </c>
      <c r="BB275" s="257"/>
      <c r="BC275" s="224"/>
      <c r="BD275" s="225"/>
      <c r="BE275" s="225"/>
      <c r="BF275" s="226"/>
      <c r="BG275" s="35"/>
      <c r="BH275" s="87">
        <f>COUNTIF(AM274:BB276,"○")</f>
        <v>2</v>
      </c>
      <c r="BI275" s="88">
        <f>COUNTIF(AM274:BB276,"×")</f>
        <v>1</v>
      </c>
      <c r="BJ275" s="87"/>
      <c r="BK275" s="89"/>
      <c r="BL275" s="14">
        <f>SUM(AM274:AM276,AQ274:AQ276,AU274:AU276,AY274:AY276)</f>
        <v>112</v>
      </c>
      <c r="BM275" s="14">
        <f>SUM(AO274:AO276,AS274:AS276,AW274:AW276,BA274:BA276)</f>
        <v>108</v>
      </c>
      <c r="BN275" s="15">
        <f>BL275-BM275</f>
        <v>4</v>
      </c>
    </row>
    <row r="276" spans="1:66" ht="9.75" customHeight="1">
      <c r="A276" s="35"/>
      <c r="B276" s="91"/>
      <c r="C276" s="110" t="s">
        <v>9</v>
      </c>
      <c r="D276" s="91">
        <f>IF(J273="","",J273)</f>
      </c>
      <c r="E276" s="82">
        <f aca="true" t="shared" si="76" ref="E276:E282">IF(D276="","","-")</f>
      </c>
      <c r="F276" s="111">
        <f>IF(H273="","",H273)</f>
      </c>
      <c r="G276" s="250">
        <f>IF(I273="","",I273)</f>
      </c>
      <c r="H276" s="253"/>
      <c r="I276" s="254"/>
      <c r="J276" s="254"/>
      <c r="K276" s="255"/>
      <c r="L276" s="112"/>
      <c r="M276" s="82">
        <f t="shared" si="72"/>
      </c>
      <c r="N276" s="113"/>
      <c r="O276" s="250"/>
      <c r="P276" s="114"/>
      <c r="Q276" s="96">
        <f t="shared" si="73"/>
      </c>
      <c r="R276" s="111"/>
      <c r="S276" s="258"/>
      <c r="T276" s="246"/>
      <c r="U276" s="247"/>
      <c r="V276" s="248"/>
      <c r="W276" s="249"/>
      <c r="X276" s="35"/>
      <c r="Y276" s="115"/>
      <c r="Z276" s="116"/>
      <c r="AA276" s="115"/>
      <c r="AB276" s="117"/>
      <c r="AC276" s="116"/>
      <c r="AD276" s="116"/>
      <c r="AE276" s="117"/>
      <c r="AF276" s="35"/>
      <c r="AG276" s="35"/>
      <c r="AH276" s="35"/>
      <c r="AI276" s="35"/>
      <c r="AJ276" s="35"/>
      <c r="AK276" s="91"/>
      <c r="AL276" s="110" t="s">
        <v>9</v>
      </c>
      <c r="AM276" s="91">
        <f>IF(AS273="","",AS273)</f>
      </c>
      <c r="AN276" s="82">
        <f aca="true" t="shared" si="77" ref="AN276:AN282">IF(AM276="","","-")</f>
      </c>
      <c r="AO276" s="111">
        <f>IF(AQ273="","",AQ273)</f>
      </c>
      <c r="AP276" s="250">
        <f>IF(AR273="","",AR273)</f>
      </c>
      <c r="AQ276" s="253"/>
      <c r="AR276" s="254"/>
      <c r="AS276" s="254"/>
      <c r="AT276" s="255"/>
      <c r="AU276" s="112"/>
      <c r="AV276" s="82">
        <f t="shared" si="74"/>
      </c>
      <c r="AW276" s="113"/>
      <c r="AX276" s="250"/>
      <c r="AY276" s="114"/>
      <c r="AZ276" s="96">
        <f t="shared" si="75"/>
      </c>
      <c r="BA276" s="111"/>
      <c r="BB276" s="258"/>
      <c r="BC276" s="246"/>
      <c r="BD276" s="247"/>
      <c r="BE276" s="248"/>
      <c r="BF276" s="249"/>
      <c r="BG276" s="35"/>
      <c r="BH276" s="115"/>
      <c r="BI276" s="116"/>
      <c r="BJ276" s="115"/>
      <c r="BK276" s="117"/>
      <c r="BL276" s="3"/>
      <c r="BM276" s="3"/>
      <c r="BN276" s="4"/>
    </row>
    <row r="277" spans="1:66" ht="9.75" customHeight="1">
      <c r="A277" s="35"/>
      <c r="B277" s="108" t="s">
        <v>184</v>
      </c>
      <c r="C277" s="80" t="s">
        <v>27</v>
      </c>
      <c r="D277" s="108">
        <f>IF(N271="","",N271)</f>
        <v>12</v>
      </c>
      <c r="E277" s="118" t="str">
        <f t="shared" si="76"/>
        <v>-</v>
      </c>
      <c r="F277" s="102">
        <f>IF(L271="","",L271)</f>
        <v>21</v>
      </c>
      <c r="G277" s="244" t="str">
        <f>IF(O271="","",IF(O271="○","×",IF(O271="×","○")))</f>
        <v>×</v>
      </c>
      <c r="H277" s="109">
        <f>IF(N274="","",N274)</f>
        <v>21</v>
      </c>
      <c r="I277" s="82" t="str">
        <f aca="true" t="shared" si="78" ref="I277:I282">IF(H277="","","-")</f>
        <v>-</v>
      </c>
      <c r="J277" s="102">
        <f>IF(L274="","",L274)</f>
        <v>13</v>
      </c>
      <c r="K277" s="244" t="str">
        <f>IF(O274="","",IF(O274="○","×",IF(O274="×","○")))</f>
        <v>○</v>
      </c>
      <c r="L277" s="212"/>
      <c r="M277" s="213"/>
      <c r="N277" s="213"/>
      <c r="O277" s="251"/>
      <c r="P277" s="103"/>
      <c r="Q277" s="82">
        <f t="shared" si="73"/>
      </c>
      <c r="R277" s="86"/>
      <c r="S277" s="256"/>
      <c r="T277" s="224" t="s">
        <v>285</v>
      </c>
      <c r="U277" s="225"/>
      <c r="V277" s="225"/>
      <c r="W277" s="226"/>
      <c r="X277" s="35"/>
      <c r="Y277" s="87"/>
      <c r="Z277" s="88"/>
      <c r="AA277" s="87"/>
      <c r="AB277" s="89"/>
      <c r="AC277" s="88"/>
      <c r="AD277" s="88"/>
      <c r="AE277" s="89"/>
      <c r="AF277" s="35"/>
      <c r="AG277" s="35"/>
      <c r="AH277" s="35"/>
      <c r="AI277" s="35"/>
      <c r="AJ277" s="35"/>
      <c r="AK277" s="108" t="s">
        <v>254</v>
      </c>
      <c r="AL277" s="80" t="s">
        <v>377</v>
      </c>
      <c r="AM277" s="108">
        <f>IF(AW271="","",AW271)</f>
        <v>21</v>
      </c>
      <c r="AN277" s="118" t="str">
        <f t="shared" si="77"/>
        <v>-</v>
      </c>
      <c r="AO277" s="102">
        <f>IF(AU271="","",AU271)</f>
        <v>18</v>
      </c>
      <c r="AP277" s="244" t="str">
        <f>IF(AX271="","",IF(AX271="○","×",IF(AX271="×","○")))</f>
        <v>○</v>
      </c>
      <c r="AQ277" s="109">
        <f>IF(AW274="","",AW274)</f>
        <v>21</v>
      </c>
      <c r="AR277" s="82" t="str">
        <f aca="true" t="shared" si="79" ref="AR277:AR282">IF(AQ277="","","-")</f>
        <v>-</v>
      </c>
      <c r="AS277" s="102">
        <f>IF(AU274="","",AU274)</f>
        <v>14</v>
      </c>
      <c r="AT277" s="244" t="str">
        <f>IF(AX274="","",IF(AX274="○","×",IF(AX274="×","○")))</f>
        <v>○</v>
      </c>
      <c r="AU277" s="212"/>
      <c r="AV277" s="213"/>
      <c r="AW277" s="213"/>
      <c r="AX277" s="251"/>
      <c r="AY277" s="103">
        <v>21</v>
      </c>
      <c r="AZ277" s="82" t="str">
        <f t="shared" si="75"/>
        <v>-</v>
      </c>
      <c r="BA277" s="86">
        <v>5</v>
      </c>
      <c r="BB277" s="256" t="s">
        <v>274</v>
      </c>
      <c r="BC277" s="224" t="s">
        <v>286</v>
      </c>
      <c r="BD277" s="225"/>
      <c r="BE277" s="225"/>
      <c r="BF277" s="226"/>
      <c r="BG277" s="35"/>
      <c r="BH277" s="87"/>
      <c r="BI277" s="88"/>
      <c r="BJ277" s="87"/>
      <c r="BK277" s="89"/>
      <c r="BL277" s="14"/>
      <c r="BM277" s="14"/>
      <c r="BN277" s="15"/>
    </row>
    <row r="278" spans="1:66" ht="9.75" customHeight="1">
      <c r="A278" s="35"/>
      <c r="B278" s="108" t="s">
        <v>185</v>
      </c>
      <c r="C278" s="80" t="s">
        <v>27</v>
      </c>
      <c r="D278" s="108">
        <f>IF(N272="","",N272)</f>
        <v>17</v>
      </c>
      <c r="E278" s="82" t="str">
        <f t="shared" si="76"/>
        <v>-</v>
      </c>
      <c r="F278" s="102">
        <f>IF(L272="","",L272)</f>
        <v>21</v>
      </c>
      <c r="G278" s="245">
        <f>IF(I275="","",I275)</f>
      </c>
      <c r="H278" s="109">
        <f>IF(N275="","",N275)</f>
        <v>21</v>
      </c>
      <c r="I278" s="82" t="str">
        <f t="shared" si="78"/>
        <v>-</v>
      </c>
      <c r="J278" s="102">
        <f>IF(L275="","",L275)</f>
        <v>14</v>
      </c>
      <c r="K278" s="245" t="str">
        <f>IF(M275="","",M275)</f>
        <v>-</v>
      </c>
      <c r="L278" s="215"/>
      <c r="M278" s="216"/>
      <c r="N278" s="216"/>
      <c r="O278" s="252"/>
      <c r="P278" s="103"/>
      <c r="Q278" s="82">
        <f t="shared" si="73"/>
      </c>
      <c r="R278" s="68"/>
      <c r="S278" s="257"/>
      <c r="T278" s="224"/>
      <c r="U278" s="225"/>
      <c r="V278" s="225"/>
      <c r="W278" s="226"/>
      <c r="X278" s="35"/>
      <c r="Y278" s="87">
        <f>COUNTIF(D277:S279,"○")</f>
        <v>1</v>
      </c>
      <c r="Z278" s="88">
        <f>COUNTIF(D277:S279,"×")</f>
        <v>1</v>
      </c>
      <c r="AA278" s="87"/>
      <c r="AB278" s="89"/>
      <c r="AC278" s="88">
        <f>SUM(D277:D279,H277:H279,L277:L279,P277:P279)</f>
        <v>71</v>
      </c>
      <c r="AD278" s="88">
        <f>SUM(F277:F279,J277:J279,N277:N279,R277:R279)</f>
        <v>69</v>
      </c>
      <c r="AE278" s="89">
        <f>AC278-AD278</f>
        <v>2</v>
      </c>
      <c r="AF278" s="35"/>
      <c r="AG278" s="35"/>
      <c r="AH278" s="35"/>
      <c r="AI278" s="35"/>
      <c r="AJ278" s="35"/>
      <c r="AK278" s="108" t="s">
        <v>255</v>
      </c>
      <c r="AL278" s="80" t="s">
        <v>260</v>
      </c>
      <c r="AM278" s="108">
        <f>IF(AW272="","",AW272)</f>
        <v>21</v>
      </c>
      <c r="AN278" s="82" t="str">
        <f t="shared" si="77"/>
        <v>-</v>
      </c>
      <c r="AO278" s="102">
        <f>IF(AU272="","",AU272)</f>
        <v>9</v>
      </c>
      <c r="AP278" s="245">
        <f>IF(AR275="","",AR275)</f>
      </c>
      <c r="AQ278" s="109">
        <f>IF(AW275="","",AW275)</f>
        <v>21</v>
      </c>
      <c r="AR278" s="82" t="str">
        <f t="shared" si="79"/>
        <v>-</v>
      </c>
      <c r="AS278" s="102">
        <f>IF(AU275="","",AU275)</f>
        <v>9</v>
      </c>
      <c r="AT278" s="245" t="str">
        <f>IF(AV275="","",AV275)</f>
        <v>-</v>
      </c>
      <c r="AU278" s="215"/>
      <c r="AV278" s="216"/>
      <c r="AW278" s="216"/>
      <c r="AX278" s="252"/>
      <c r="AY278" s="103">
        <v>21</v>
      </c>
      <c r="AZ278" s="82" t="str">
        <f t="shared" si="75"/>
        <v>-</v>
      </c>
      <c r="BA278" s="68">
        <v>6</v>
      </c>
      <c r="BB278" s="257"/>
      <c r="BC278" s="224"/>
      <c r="BD278" s="225"/>
      <c r="BE278" s="225"/>
      <c r="BF278" s="226"/>
      <c r="BG278" s="35"/>
      <c r="BH278" s="87">
        <f>COUNTIF(AM277:BB279,"○")</f>
        <v>3</v>
      </c>
      <c r="BI278" s="88">
        <f>COUNTIF(AM277:BB279,"×")</f>
        <v>0</v>
      </c>
      <c r="BJ278" s="87"/>
      <c r="BK278" s="89"/>
      <c r="BL278" s="14">
        <f>SUM(AM277:AM279,AQ277:AQ279,AU277:AU279,AY277:AY279)</f>
        <v>126</v>
      </c>
      <c r="BM278" s="14">
        <f>SUM(AO277:AO279,AS277:AS279,AW277:AW279,BA277:BA279)</f>
        <v>61</v>
      </c>
      <c r="BN278" s="15">
        <f>BL278-BM278</f>
        <v>65</v>
      </c>
    </row>
    <row r="279" spans="1:66" ht="9.75" customHeight="1">
      <c r="A279" s="35"/>
      <c r="B279" s="91"/>
      <c r="C279" s="92" t="s">
        <v>9</v>
      </c>
      <c r="D279" s="91">
        <f>IF(N273="","",N273)</f>
      </c>
      <c r="E279" s="96">
        <f t="shared" si="76"/>
      </c>
      <c r="F279" s="113">
        <f>IF(L273="","",L273)</f>
      </c>
      <c r="G279" s="250">
        <f>IF(I276="","",I276)</f>
      </c>
      <c r="H279" s="112">
        <f>IF(N276="","",N276)</f>
      </c>
      <c r="I279" s="82">
        <f t="shared" si="78"/>
      </c>
      <c r="J279" s="113">
        <f>IF(L276="","",L276)</f>
      </c>
      <c r="K279" s="250">
        <f>IF(M276="","",M276)</f>
      </c>
      <c r="L279" s="253"/>
      <c r="M279" s="254"/>
      <c r="N279" s="254"/>
      <c r="O279" s="255"/>
      <c r="P279" s="112"/>
      <c r="Q279" s="82">
        <f t="shared" si="73"/>
      </c>
      <c r="R279" s="113"/>
      <c r="S279" s="258"/>
      <c r="T279" s="259"/>
      <c r="U279" s="260"/>
      <c r="V279" s="261"/>
      <c r="W279" s="262"/>
      <c r="X279" s="35"/>
      <c r="Y279" s="87"/>
      <c r="Z279" s="88"/>
      <c r="AA279" s="87"/>
      <c r="AB279" s="89"/>
      <c r="AC279" s="88"/>
      <c r="AD279" s="88"/>
      <c r="AE279" s="89"/>
      <c r="AF279" s="35"/>
      <c r="AG279" s="35"/>
      <c r="AH279" s="35"/>
      <c r="AI279" s="35"/>
      <c r="AJ279" s="35"/>
      <c r="AK279" s="91"/>
      <c r="AL279" s="92" t="s">
        <v>9</v>
      </c>
      <c r="AM279" s="91">
        <f>IF(AW273="","",AW273)</f>
      </c>
      <c r="AN279" s="96">
        <f t="shared" si="77"/>
      </c>
      <c r="AO279" s="113">
        <f>IF(AU273="","",AU273)</f>
      </c>
      <c r="AP279" s="250">
        <f>IF(AR276="","",AR276)</f>
      </c>
      <c r="AQ279" s="112">
        <f>IF(AW276="","",AW276)</f>
      </c>
      <c r="AR279" s="82">
        <f t="shared" si="79"/>
      </c>
      <c r="AS279" s="113">
        <f>IF(AU276="","",AU276)</f>
      </c>
      <c r="AT279" s="250">
        <f>IF(AV276="","",AV276)</f>
      </c>
      <c r="AU279" s="253"/>
      <c r="AV279" s="254"/>
      <c r="AW279" s="254"/>
      <c r="AX279" s="255"/>
      <c r="AY279" s="112"/>
      <c r="AZ279" s="82">
        <f t="shared" si="75"/>
      </c>
      <c r="BA279" s="113"/>
      <c r="BB279" s="258"/>
      <c r="BC279" s="259"/>
      <c r="BD279" s="260"/>
      <c r="BE279" s="261"/>
      <c r="BF279" s="262"/>
      <c r="BG279" s="35"/>
      <c r="BH279" s="87"/>
      <c r="BI279" s="88"/>
      <c r="BJ279" s="87"/>
      <c r="BK279" s="89"/>
      <c r="BL279" s="14"/>
      <c r="BM279" s="14"/>
      <c r="BN279" s="15"/>
    </row>
    <row r="280" spans="1:66" ht="9.75" customHeight="1">
      <c r="A280" s="35"/>
      <c r="B280" s="79"/>
      <c r="C280" s="100"/>
      <c r="D280" s="108">
        <f>IF(R271="","",R271)</f>
      </c>
      <c r="E280" s="82">
        <f t="shared" si="76"/>
      </c>
      <c r="F280" s="102">
        <f>IF(P271="","",P271)</f>
      </c>
      <c r="G280" s="244">
        <f>IF(S271="","",IF(S271="○","×",IF(S271="×","○")))</f>
      </c>
      <c r="H280" s="109">
        <f>IF(R274="","",R274)</f>
      </c>
      <c r="I280" s="118">
        <f t="shared" si="78"/>
      </c>
      <c r="J280" s="102">
        <f>IF(P274="","",P274)</f>
      </c>
      <c r="K280" s="244">
        <f>IF(S274="","",IF(S274="○","×",IF(S274="×","○")))</f>
      </c>
      <c r="L280" s="120">
        <f>IF(R277="","",R277)</f>
      </c>
      <c r="M280" s="82">
        <f>IF(L280="","","-")</f>
      </c>
      <c r="N280" s="121">
        <f>IF(P277="","",P277)</f>
      </c>
      <c r="O280" s="244">
        <f>IF(S277="","",IF(S277="○","×",IF(S277="×","○")))</f>
      </c>
      <c r="P280" s="212"/>
      <c r="Q280" s="213"/>
      <c r="R280" s="213"/>
      <c r="S280" s="214"/>
      <c r="T280" s="221"/>
      <c r="U280" s="222"/>
      <c r="V280" s="222"/>
      <c r="W280" s="223"/>
      <c r="X280" s="35"/>
      <c r="Y280" s="105"/>
      <c r="Z280" s="106"/>
      <c r="AA280" s="105"/>
      <c r="AB280" s="107"/>
      <c r="AC280" s="106"/>
      <c r="AD280" s="106"/>
      <c r="AE280" s="107"/>
      <c r="AF280" s="35"/>
      <c r="AG280" s="35"/>
      <c r="AH280" s="35"/>
      <c r="AI280" s="35"/>
      <c r="AJ280" s="35"/>
      <c r="AK280" s="79" t="s">
        <v>256</v>
      </c>
      <c r="AL280" s="100" t="s">
        <v>171</v>
      </c>
      <c r="AM280" s="108">
        <f>IF(BA271="","",BA271)</f>
        <v>8</v>
      </c>
      <c r="AN280" s="82" t="str">
        <f t="shared" si="77"/>
        <v>-</v>
      </c>
      <c r="AO280" s="102">
        <f>IF(AY271="","",AY271)</f>
        <v>21</v>
      </c>
      <c r="AP280" s="244" t="str">
        <f>IF(BB271="","",IF(BB271="○","×",IF(BB271="×","○")))</f>
        <v>×</v>
      </c>
      <c r="AQ280" s="109">
        <f>IF(BA274="","",BA274)</f>
        <v>15</v>
      </c>
      <c r="AR280" s="118" t="str">
        <f t="shared" si="79"/>
        <v>-</v>
      </c>
      <c r="AS280" s="102">
        <f>IF(AY274="","",AY274)</f>
        <v>21</v>
      </c>
      <c r="AT280" s="244" t="str">
        <f>IF(BB274="","",IF(BB274="○","×",IF(BB274="×","○")))</f>
        <v>×</v>
      </c>
      <c r="AU280" s="120">
        <f>IF(BA277="","",BA277)</f>
        <v>5</v>
      </c>
      <c r="AV280" s="82" t="str">
        <f>IF(AU280="","","-")</f>
        <v>-</v>
      </c>
      <c r="AW280" s="121">
        <f>IF(AY277="","",AY277)</f>
        <v>21</v>
      </c>
      <c r="AX280" s="244" t="str">
        <f>IF(BB277="","",IF(BB277="○","×",IF(BB277="×","○")))</f>
        <v>×</v>
      </c>
      <c r="AY280" s="212"/>
      <c r="AZ280" s="213"/>
      <c r="BA280" s="213"/>
      <c r="BB280" s="214"/>
      <c r="BC280" s="221" t="s">
        <v>287</v>
      </c>
      <c r="BD280" s="222"/>
      <c r="BE280" s="222"/>
      <c r="BF280" s="223"/>
      <c r="BG280" s="35"/>
      <c r="BH280" s="105"/>
      <c r="BI280" s="106"/>
      <c r="BJ280" s="105"/>
      <c r="BK280" s="107"/>
      <c r="BL280" s="17"/>
      <c r="BM280" s="17"/>
      <c r="BN280" s="18"/>
    </row>
    <row r="281" spans="1:66" ht="9.75" customHeight="1">
      <c r="A281" s="35"/>
      <c r="B281" s="79"/>
      <c r="C281" s="80"/>
      <c r="D281" s="108">
        <f>IF(R272="","",R272)</f>
      </c>
      <c r="E281" s="82">
        <f t="shared" si="76"/>
      </c>
      <c r="F281" s="102">
        <f>IF(P272="","",P272)</f>
      </c>
      <c r="G281" s="245" t="str">
        <f>IF(I278="","",I278)</f>
        <v>-</v>
      </c>
      <c r="H281" s="109">
        <f>IF(R275="","",R275)</f>
      </c>
      <c r="I281" s="82">
        <f t="shared" si="78"/>
      </c>
      <c r="J281" s="102">
        <f>IF(P275="","",P275)</f>
      </c>
      <c r="K281" s="245">
        <f>IF(M278="","",M278)</f>
      </c>
      <c r="L281" s="104">
        <f>IF(R278="","",R278)</f>
      </c>
      <c r="M281" s="82">
        <f>IF(L281="","","-")</f>
      </c>
      <c r="N281" s="102">
        <f>IF(P278="","",P278)</f>
      </c>
      <c r="O281" s="245">
        <f>IF(Q278="","",Q278)</f>
      </c>
      <c r="P281" s="215"/>
      <c r="Q281" s="216"/>
      <c r="R281" s="216"/>
      <c r="S281" s="217"/>
      <c r="T281" s="224"/>
      <c r="U281" s="225"/>
      <c r="V281" s="225"/>
      <c r="W281" s="226"/>
      <c r="X281" s="35"/>
      <c r="Y281" s="87">
        <f>COUNTIF(D280:S282,"○")</f>
        <v>0</v>
      </c>
      <c r="Z281" s="88">
        <f>COUNTIF(D280:S282,"×")</f>
        <v>0</v>
      </c>
      <c r="AA281" s="87"/>
      <c r="AB281" s="89"/>
      <c r="AC281" s="88">
        <f>SUM(D280:D282,H280:H282,L280:L282,P280:P282)</f>
        <v>0</v>
      </c>
      <c r="AD281" s="88">
        <f>SUM(F280:F282,J280:J282,N280:N282,R280:R282)</f>
        <v>0</v>
      </c>
      <c r="AE281" s="89">
        <f>AC281-AD281</f>
        <v>0</v>
      </c>
      <c r="AF281" s="35"/>
      <c r="AG281" s="35"/>
      <c r="AH281" s="35"/>
      <c r="AI281" s="35"/>
      <c r="AJ281" s="35"/>
      <c r="AK281" s="79" t="s">
        <v>257</v>
      </c>
      <c r="AL281" s="80" t="s">
        <v>171</v>
      </c>
      <c r="AM281" s="108">
        <f>IF(BA272="","",BA272)</f>
        <v>8</v>
      </c>
      <c r="AN281" s="82" t="str">
        <f t="shared" si="77"/>
        <v>-</v>
      </c>
      <c r="AO281" s="102">
        <f>IF(AY272="","",AY272)</f>
        <v>21</v>
      </c>
      <c r="AP281" s="245" t="str">
        <f>IF(AR278="","",AR278)</f>
        <v>-</v>
      </c>
      <c r="AQ281" s="109">
        <f>IF(BA275="","",BA275)</f>
        <v>8</v>
      </c>
      <c r="AR281" s="82" t="str">
        <f t="shared" si="79"/>
        <v>-</v>
      </c>
      <c r="AS281" s="102">
        <f>IF(AY275="","",AY275)</f>
        <v>21</v>
      </c>
      <c r="AT281" s="245">
        <f>IF(AV278="","",AV278)</f>
      </c>
      <c r="AU281" s="104">
        <f>IF(BA278="","",BA278)</f>
        <v>6</v>
      </c>
      <c r="AV281" s="82" t="str">
        <f>IF(AU281="","","-")</f>
        <v>-</v>
      </c>
      <c r="AW281" s="102">
        <f>IF(AY278="","",AY278)</f>
        <v>21</v>
      </c>
      <c r="AX281" s="245" t="str">
        <f>IF(AZ278="","",AZ278)</f>
        <v>-</v>
      </c>
      <c r="AY281" s="215"/>
      <c r="AZ281" s="216"/>
      <c r="BA281" s="216"/>
      <c r="BB281" s="217"/>
      <c r="BC281" s="224"/>
      <c r="BD281" s="225"/>
      <c r="BE281" s="225"/>
      <c r="BF281" s="226"/>
      <c r="BG281" s="35"/>
      <c r="BH281" s="87">
        <f>COUNTIF(AM280:BB282,"○")</f>
        <v>0</v>
      </c>
      <c r="BI281" s="88">
        <f>COUNTIF(AM280:BB282,"×")</f>
        <v>3</v>
      </c>
      <c r="BJ281" s="87"/>
      <c r="BK281" s="89"/>
      <c r="BL281" s="14">
        <f>SUM(AM280:AM282,AQ280:AQ282,AU280:AU282,AY280:AY282)</f>
        <v>50</v>
      </c>
      <c r="BM281" s="14">
        <f>SUM(AO280:AO282,AS280:AS282,AW280:AW282,BA280:BA282)</f>
        <v>126</v>
      </c>
      <c r="BN281" s="15">
        <f>BL281-BM281</f>
        <v>-76</v>
      </c>
    </row>
    <row r="282" spans="1:66" ht="9.75" customHeight="1" thickBot="1">
      <c r="A282" s="35"/>
      <c r="B282" s="123"/>
      <c r="C282" s="179"/>
      <c r="D282" s="123">
        <f>IF(R273="","",R273)</f>
      </c>
      <c r="E282" s="125">
        <f t="shared" si="76"/>
      </c>
      <c r="F282" s="126">
        <f>IF(P273="","",P273)</f>
      </c>
      <c r="G282" s="201">
        <f>IF(I279="","",I279)</f>
      </c>
      <c r="H282" s="127">
        <f>IF(R276="","",R276)</f>
      </c>
      <c r="I282" s="125">
        <f t="shared" si="78"/>
      </c>
      <c r="J282" s="126">
        <f>IF(P276="","",P276)</f>
      </c>
      <c r="K282" s="201">
        <f>IF(M279="","",M279)</f>
      </c>
      <c r="L282" s="127">
        <f>IF(R279="","",R279)</f>
      </c>
      <c r="M282" s="125">
        <f>IF(L282="","","-")</f>
      </c>
      <c r="N282" s="126">
        <f>IF(P279="","",P279)</f>
      </c>
      <c r="O282" s="201">
        <f>IF(Q279="","",Q279)</f>
      </c>
      <c r="P282" s="218"/>
      <c r="Q282" s="219"/>
      <c r="R282" s="219"/>
      <c r="S282" s="220"/>
      <c r="T282" s="234"/>
      <c r="U282" s="235"/>
      <c r="V282" s="236"/>
      <c r="W282" s="237"/>
      <c r="X282" s="35"/>
      <c r="Y282" s="128"/>
      <c r="Z282" s="129"/>
      <c r="AA282" s="128"/>
      <c r="AB282" s="130"/>
      <c r="AC282" s="129"/>
      <c r="AD282" s="129"/>
      <c r="AE282" s="130"/>
      <c r="AF282" s="35"/>
      <c r="AG282" s="35"/>
      <c r="AH282" s="35"/>
      <c r="AI282" s="35"/>
      <c r="AJ282" s="35"/>
      <c r="AK282" s="123"/>
      <c r="AL282" s="133" t="s">
        <v>9</v>
      </c>
      <c r="AM282" s="123">
        <f>IF(BA273="","",BA273)</f>
      </c>
      <c r="AN282" s="125">
        <f t="shared" si="77"/>
      </c>
      <c r="AO282" s="126">
        <f>IF(AY273="","",AY273)</f>
      </c>
      <c r="AP282" s="201">
        <f>IF(AR279="","",AR279)</f>
      </c>
      <c r="AQ282" s="127">
        <f>IF(BA276="","",BA276)</f>
      </c>
      <c r="AR282" s="125">
        <f t="shared" si="79"/>
      </c>
      <c r="AS282" s="126">
        <f>IF(AY276="","",AY276)</f>
      </c>
      <c r="AT282" s="201">
        <f>IF(AV279="","",AV279)</f>
      </c>
      <c r="AU282" s="127">
        <f>IF(BA279="","",BA279)</f>
      </c>
      <c r="AV282" s="125">
        <f>IF(AU282="","","-")</f>
      </c>
      <c r="AW282" s="126">
        <f>IF(AY279="","",AY279)</f>
      </c>
      <c r="AX282" s="201">
        <f>IF(AZ279="","",AZ279)</f>
      </c>
      <c r="AY282" s="218"/>
      <c r="AZ282" s="219"/>
      <c r="BA282" s="219"/>
      <c r="BB282" s="220"/>
      <c r="BC282" s="234"/>
      <c r="BD282" s="235"/>
      <c r="BE282" s="236"/>
      <c r="BF282" s="237"/>
      <c r="BG282" s="35"/>
      <c r="BH282" s="128"/>
      <c r="BI282" s="129"/>
      <c r="BJ282" s="128"/>
      <c r="BK282" s="130"/>
      <c r="BL282" s="8"/>
      <c r="BM282" s="8"/>
      <c r="BN282" s="9"/>
    </row>
    <row r="283" spans="1:63" ht="9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26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27"/>
      <c r="BI283" s="27"/>
      <c r="BJ283" s="27"/>
      <c r="BK283" s="27"/>
    </row>
    <row r="284" spans="27:31" ht="9.75" customHeight="1">
      <c r="AA284" s="1"/>
      <c r="AB284" s="1"/>
      <c r="AC284" s="1"/>
      <c r="AD284" s="1"/>
      <c r="AE284" s="1"/>
    </row>
    <row r="285" spans="27:31" ht="9.75" customHeight="1">
      <c r="AA285" s="1"/>
      <c r="AB285" s="1"/>
      <c r="AC285" s="1"/>
      <c r="AD285" s="1"/>
      <c r="AE285" s="1"/>
    </row>
    <row r="286" spans="28:31" ht="9.75" customHeight="1">
      <c r="AB286" s="1"/>
      <c r="AC286" s="1"/>
      <c r="AD286" s="1"/>
      <c r="AE286" s="1"/>
    </row>
    <row r="287" spans="28:31" ht="9.75" customHeight="1">
      <c r="AB287" s="1"/>
      <c r="AC287" s="1"/>
      <c r="AD287" s="1"/>
      <c r="AE287" s="1"/>
    </row>
    <row r="288" spans="30:31" ht="9.75" customHeight="1">
      <c r="AD288" s="1"/>
      <c r="AE288" s="1"/>
    </row>
    <row r="289" spans="29:31" ht="9.75" customHeight="1">
      <c r="AC289" s="1"/>
      <c r="AD289" s="1"/>
      <c r="AE289" s="1"/>
    </row>
    <row r="290" spans="29:31" ht="9.75" customHeight="1">
      <c r="AC290" s="1"/>
      <c r="AD290" s="1"/>
      <c r="AE290" s="1"/>
    </row>
    <row r="291" spans="29:31" ht="9.75" customHeight="1">
      <c r="AC291" s="1"/>
      <c r="AD291" s="1"/>
      <c r="AE291" s="1"/>
    </row>
    <row r="292" spans="29:31" ht="9.75" customHeight="1">
      <c r="AC292" s="1"/>
      <c r="AD292" s="1"/>
      <c r="AE292" s="1"/>
    </row>
    <row r="293" spans="29:31" ht="9.75" customHeight="1">
      <c r="AC293" s="1"/>
      <c r="AD293" s="1"/>
      <c r="AE293" s="1"/>
    </row>
    <row r="294" spans="29:31" ht="9.75" customHeight="1">
      <c r="AC294" s="1"/>
      <c r="AD294" s="1"/>
      <c r="AE294" s="1"/>
    </row>
    <row r="295" spans="29:31" ht="9.75" customHeight="1">
      <c r="AC295" s="1"/>
      <c r="AD295" s="1"/>
      <c r="AE295" s="1"/>
    </row>
    <row r="296" spans="29:31" ht="9.75" customHeight="1">
      <c r="AC296" s="1"/>
      <c r="AD296" s="1"/>
      <c r="AE296" s="1"/>
    </row>
    <row r="297" spans="29:31" ht="9.75" customHeight="1">
      <c r="AC297" s="1"/>
      <c r="AD297" s="1"/>
      <c r="AE297" s="1"/>
    </row>
    <row r="298" spans="29:31" ht="9.75" customHeight="1">
      <c r="AC298" s="1"/>
      <c r="AD298" s="1"/>
      <c r="AE298" s="1"/>
    </row>
    <row r="299" spans="29:31" ht="9.75" customHeight="1">
      <c r="AC299" s="1"/>
      <c r="AD299" s="1"/>
      <c r="AE299" s="1"/>
    </row>
    <row r="300" spans="29:31" ht="9.75" customHeight="1">
      <c r="AC300" s="1"/>
      <c r="AD300" s="1"/>
      <c r="AE300" s="1"/>
    </row>
    <row r="301" spans="29:31" ht="9.75" customHeight="1">
      <c r="AC301" s="1"/>
      <c r="AE301" s="1"/>
    </row>
    <row r="302" spans="29:31" ht="9.75" customHeight="1">
      <c r="AC302" s="1"/>
      <c r="AE302" s="1"/>
    </row>
    <row r="303" spans="29:31" ht="9.75" customHeight="1">
      <c r="AC303" s="1"/>
      <c r="AE303" s="1"/>
    </row>
    <row r="304" spans="29:31" ht="9.75" customHeight="1">
      <c r="AC304" s="1"/>
      <c r="AE304" s="1"/>
    </row>
    <row r="305" spans="29:31" ht="9.75" customHeight="1">
      <c r="AC305" s="1"/>
      <c r="AE305" s="1"/>
    </row>
    <row r="306" spans="29:31" ht="9.75" customHeight="1">
      <c r="AC306" s="1"/>
      <c r="AE306" s="1"/>
    </row>
    <row r="307" spans="29:31" ht="9.75" customHeight="1">
      <c r="AC307" s="1"/>
      <c r="AE307" s="1"/>
    </row>
    <row r="308" spans="29:31" ht="9.75" customHeight="1">
      <c r="AC308" s="1"/>
      <c r="AE308" s="1"/>
    </row>
    <row r="309" spans="29:31" ht="9.75" customHeight="1">
      <c r="AC309" s="1"/>
      <c r="AE309" s="1"/>
    </row>
    <row r="310" spans="29:31" ht="9.75" customHeight="1">
      <c r="AC310" s="1"/>
      <c r="AE310" s="1"/>
    </row>
    <row r="311" spans="29:31" ht="9.75" customHeight="1">
      <c r="AC311" s="1"/>
      <c r="AE311" s="1"/>
    </row>
    <row r="312" spans="29:31" ht="9.75" customHeight="1">
      <c r="AC312" s="1"/>
      <c r="AE312" s="1"/>
    </row>
    <row r="313" spans="29:31" ht="9.75" customHeight="1">
      <c r="AC313" s="1"/>
      <c r="AE313" s="1"/>
    </row>
    <row r="314" spans="29:31" ht="9.75" customHeight="1">
      <c r="AC314" s="1"/>
      <c r="AE314" s="1"/>
    </row>
    <row r="315" spans="29:31" ht="9.75" customHeight="1">
      <c r="AC315" s="1"/>
      <c r="AE315" s="1"/>
    </row>
    <row r="316" spans="29:31" ht="9.75" customHeight="1">
      <c r="AC316" s="1"/>
      <c r="AE316" s="1"/>
    </row>
    <row r="317" spans="29:31" ht="9.75" customHeight="1">
      <c r="AC317" s="1"/>
      <c r="AE317" s="1"/>
    </row>
    <row r="318" ht="9.75" customHeight="1">
      <c r="AE318" s="1"/>
    </row>
    <row r="319" ht="9.75" customHeight="1">
      <c r="AE319" s="1"/>
    </row>
    <row r="320" ht="9.75" customHeight="1">
      <c r="AE320" s="1"/>
    </row>
    <row r="321" ht="9.75" customHeight="1">
      <c r="AE321" s="1"/>
    </row>
    <row r="322" ht="9.75" customHeight="1">
      <c r="AE322" s="1"/>
    </row>
    <row r="323" ht="9.75" customHeight="1">
      <c r="AE323" s="1"/>
    </row>
    <row r="324" ht="9.75" customHeight="1">
      <c r="AE324" s="1"/>
    </row>
    <row r="325" ht="9.75" customHeight="1">
      <c r="AE325" s="1"/>
    </row>
    <row r="326" ht="9.75" customHeight="1">
      <c r="AE326" s="1"/>
    </row>
    <row r="327" ht="9.75" customHeight="1">
      <c r="AE327" s="1"/>
    </row>
    <row r="328" ht="9.75" customHeight="1">
      <c r="AE328" s="1"/>
    </row>
    <row r="329" ht="9.75" customHeight="1">
      <c r="AE329" s="1"/>
    </row>
    <row r="330" ht="9.75" customHeight="1">
      <c r="AE330" s="1"/>
    </row>
    <row r="331" ht="9.75" customHeight="1">
      <c r="AE331" s="1"/>
    </row>
    <row r="332" ht="9.75" customHeight="1">
      <c r="AE332" s="1"/>
    </row>
    <row r="333" ht="9.75" customHeight="1">
      <c r="AE333" s="1"/>
    </row>
    <row r="334" ht="9.75" customHeight="1">
      <c r="AE334" s="1"/>
    </row>
    <row r="335" ht="9.75" customHeight="1">
      <c r="AE335" s="1"/>
    </row>
    <row r="336" ht="9.75" customHeight="1">
      <c r="AE336" s="1"/>
    </row>
    <row r="337" ht="9.75" customHeight="1">
      <c r="AE337" s="1"/>
    </row>
    <row r="338" ht="9.75" customHeight="1">
      <c r="AE338" s="1"/>
    </row>
    <row r="339" ht="9.75" customHeight="1">
      <c r="AE339" s="1"/>
    </row>
    <row r="340" ht="9.75" customHeight="1">
      <c r="AE340" s="1"/>
    </row>
    <row r="341" ht="9.75" customHeight="1">
      <c r="AE341" s="1"/>
    </row>
    <row r="342" ht="9.75" customHeight="1">
      <c r="AE342" s="1"/>
    </row>
    <row r="343" ht="9.75" customHeight="1">
      <c r="AE343" s="1"/>
    </row>
    <row r="344" ht="9.75" customHeight="1">
      <c r="AE344" s="1"/>
    </row>
    <row r="345" ht="9.75" customHeight="1">
      <c r="AE345" s="1"/>
    </row>
    <row r="346" ht="9.75" customHeight="1">
      <c r="AE346" s="1"/>
    </row>
    <row r="347" ht="9.75" customHeight="1">
      <c r="AE347" s="1"/>
    </row>
    <row r="348" ht="9.75" customHeight="1">
      <c r="AE348" s="1"/>
    </row>
    <row r="349" ht="9.75" customHeight="1">
      <c r="AE349" s="1"/>
    </row>
    <row r="350" ht="9.75" customHeight="1">
      <c r="AE350" s="1"/>
    </row>
    <row r="354" ht="9.75" customHeight="1">
      <c r="AE354" s="1"/>
    </row>
    <row r="355" ht="9.75" customHeight="1">
      <c r="AE355" s="1"/>
    </row>
    <row r="356" ht="9.75" customHeight="1">
      <c r="AE356" s="1"/>
    </row>
    <row r="357" ht="9.75" customHeight="1">
      <c r="AE357" s="1"/>
    </row>
    <row r="358" ht="9.75" customHeight="1">
      <c r="AE358" s="1"/>
    </row>
    <row r="359" ht="9.75" customHeight="1">
      <c r="AE359" s="1"/>
    </row>
    <row r="360" ht="9.75" customHeight="1">
      <c r="AE360" s="1"/>
    </row>
    <row r="361" ht="9.75" customHeight="1">
      <c r="AE361" s="1"/>
    </row>
    <row r="362" ht="9.75" customHeight="1">
      <c r="AE362" s="1"/>
    </row>
    <row r="363" ht="9.75" customHeight="1">
      <c r="AE363" s="1"/>
    </row>
    <row r="364" ht="9.75" customHeight="1">
      <c r="AE364" s="1"/>
    </row>
    <row r="365" ht="9.75" customHeight="1">
      <c r="AE365" s="1"/>
    </row>
    <row r="366" ht="9.75" customHeight="1">
      <c r="AE366" s="1"/>
    </row>
    <row r="367" ht="9.75" customHeight="1">
      <c r="AE367" s="1"/>
    </row>
    <row r="369" ht="9.75" customHeight="1">
      <c r="AE369" s="1"/>
    </row>
    <row r="370" ht="9.75" customHeight="1">
      <c r="AE370" s="1"/>
    </row>
    <row r="371" ht="9.75" customHeight="1">
      <c r="AE371" s="1"/>
    </row>
    <row r="372" ht="9.75" customHeight="1">
      <c r="AE372" s="1"/>
    </row>
    <row r="373" ht="9.75" customHeight="1">
      <c r="AE373" s="1"/>
    </row>
    <row r="374" ht="9.75" customHeight="1">
      <c r="AE374" s="1"/>
    </row>
    <row r="375" ht="9.75" customHeight="1">
      <c r="AE375" s="1"/>
    </row>
    <row r="376" ht="9.75" customHeight="1">
      <c r="AE376" s="1"/>
    </row>
    <row r="377" ht="9.75" customHeight="1">
      <c r="AE377" s="1"/>
    </row>
    <row r="378" ht="9.75" customHeight="1">
      <c r="AE378" s="1"/>
    </row>
    <row r="379" ht="9.75" customHeight="1">
      <c r="AE379" s="1"/>
    </row>
    <row r="380" ht="9.75" customHeight="1">
      <c r="AE380" s="1"/>
    </row>
    <row r="381" ht="9.75" customHeight="1">
      <c r="AE381" s="1"/>
    </row>
    <row r="382" ht="9.75" customHeight="1">
      <c r="AE382" s="1"/>
    </row>
    <row r="383" ht="9.75" customHeight="1">
      <c r="AE383" s="1"/>
    </row>
    <row r="384" ht="9.75" customHeight="1">
      <c r="AE384" s="1"/>
    </row>
    <row r="385" ht="9.75" customHeight="1">
      <c r="AE385" s="1"/>
    </row>
    <row r="386" ht="9.75" customHeight="1">
      <c r="AE386" s="1"/>
    </row>
    <row r="387" ht="9.75" customHeight="1">
      <c r="AE387" s="1"/>
    </row>
    <row r="388" ht="9.75" customHeight="1">
      <c r="AE388" s="1"/>
    </row>
    <row r="389" ht="9.75" customHeight="1">
      <c r="AE389" s="1"/>
    </row>
    <row r="390" ht="9.75" customHeight="1">
      <c r="AE390" s="1"/>
    </row>
    <row r="391" ht="9.75" customHeight="1">
      <c r="AE391" s="1"/>
    </row>
    <row r="392" ht="9.75" customHeight="1">
      <c r="AE392" s="1"/>
    </row>
    <row r="393" ht="9.75" customHeight="1">
      <c r="AE393" s="1"/>
    </row>
    <row r="394" ht="9.75" customHeight="1">
      <c r="AE394" s="1"/>
    </row>
    <row r="395" ht="9.75" customHeight="1">
      <c r="AE395" s="1"/>
    </row>
    <row r="396" ht="9.75" customHeight="1">
      <c r="AE396" s="1"/>
    </row>
    <row r="397" ht="9.75" customHeight="1">
      <c r="AE397" s="1"/>
    </row>
  </sheetData>
  <sheetProtection/>
  <mergeCells count="1005">
    <mergeCell ref="B1:AL2"/>
    <mergeCell ref="B242:X243"/>
    <mergeCell ref="O249:X249"/>
    <mergeCell ref="D248:G249"/>
    <mergeCell ref="K248:N249"/>
    <mergeCell ref="O248:X248"/>
    <mergeCell ref="D245:G246"/>
    <mergeCell ref="K245:N246"/>
    <mergeCell ref="O245:X245"/>
    <mergeCell ref="O246:X246"/>
    <mergeCell ref="K251:N252"/>
    <mergeCell ref="O251:X251"/>
    <mergeCell ref="O252:X252"/>
    <mergeCell ref="AK97:AK98"/>
    <mergeCell ref="AK169:BG170"/>
    <mergeCell ref="AK105:AK106"/>
    <mergeCell ref="AL105:AP105"/>
    <mergeCell ref="AL106:AP106"/>
    <mergeCell ref="AZ104:BJ105"/>
    <mergeCell ref="AK109:AK110"/>
    <mergeCell ref="AL97:AP97"/>
    <mergeCell ref="AL98:AP98"/>
    <mergeCell ref="AK101:AK102"/>
    <mergeCell ref="AZ49:BJ50"/>
    <mergeCell ref="Y40:Z40"/>
    <mergeCell ref="AL101:AP101"/>
    <mergeCell ref="AL102:AP102"/>
    <mergeCell ref="AK90:BG91"/>
    <mergeCell ref="AK93:AK94"/>
    <mergeCell ref="AL93:AP93"/>
    <mergeCell ref="AL94:AP94"/>
    <mergeCell ref="AZ102:BJ103"/>
    <mergeCell ref="AZ53:BJ54"/>
    <mergeCell ref="AK40:BG41"/>
    <mergeCell ref="AL109:AP109"/>
    <mergeCell ref="AL110:AP110"/>
    <mergeCell ref="AZ110:BJ111"/>
    <mergeCell ref="AK113:AK114"/>
    <mergeCell ref="AL113:AP113"/>
    <mergeCell ref="AL114:AP114"/>
    <mergeCell ref="AZ112:BJ113"/>
    <mergeCell ref="AK116:AL117"/>
    <mergeCell ref="AM116:AP116"/>
    <mergeCell ref="AQ116:AT116"/>
    <mergeCell ref="AU116:AX116"/>
    <mergeCell ref="AQ117:AT117"/>
    <mergeCell ref="AU117:AX117"/>
    <mergeCell ref="AY116:BB116"/>
    <mergeCell ref="BC116:BF116"/>
    <mergeCell ref="AM118:AP120"/>
    <mergeCell ref="AT118:AT120"/>
    <mergeCell ref="AX118:AX120"/>
    <mergeCell ref="BB118:BB120"/>
    <mergeCell ref="BC118:BF119"/>
    <mergeCell ref="BC120:BD120"/>
    <mergeCell ref="BE120:BF120"/>
    <mergeCell ref="AM117:AP117"/>
    <mergeCell ref="AR43:BA43"/>
    <mergeCell ref="AR44:BA44"/>
    <mergeCell ref="AZ55:BJ56"/>
    <mergeCell ref="AZ47:BJ48"/>
    <mergeCell ref="P236:S238"/>
    <mergeCell ref="BH116:BI116"/>
    <mergeCell ref="BJ116:BK116"/>
    <mergeCell ref="T233:W234"/>
    <mergeCell ref="T235:U235"/>
    <mergeCell ref="V235:W235"/>
    <mergeCell ref="T227:W228"/>
    <mergeCell ref="T229:U229"/>
    <mergeCell ref="V229:W229"/>
    <mergeCell ref="T230:W231"/>
    <mergeCell ref="T236:W237"/>
    <mergeCell ref="T238:U238"/>
    <mergeCell ref="V238:W238"/>
    <mergeCell ref="G233:G235"/>
    <mergeCell ref="K233:K235"/>
    <mergeCell ref="L233:O235"/>
    <mergeCell ref="S233:S235"/>
    <mergeCell ref="G236:G238"/>
    <mergeCell ref="K236:K238"/>
    <mergeCell ref="O236:O238"/>
    <mergeCell ref="V232:W232"/>
    <mergeCell ref="D227:G229"/>
    <mergeCell ref="K227:K229"/>
    <mergeCell ref="O227:O229"/>
    <mergeCell ref="S227:S229"/>
    <mergeCell ref="G230:G232"/>
    <mergeCell ref="H230:K232"/>
    <mergeCell ref="O230:O232"/>
    <mergeCell ref="S230:S232"/>
    <mergeCell ref="T232:U232"/>
    <mergeCell ref="H226:K226"/>
    <mergeCell ref="L226:O226"/>
    <mergeCell ref="P226:S226"/>
    <mergeCell ref="T226:W226"/>
    <mergeCell ref="AP121:AP123"/>
    <mergeCell ref="AQ121:AT123"/>
    <mergeCell ref="AX121:AX123"/>
    <mergeCell ref="B225:C226"/>
    <mergeCell ref="D225:G225"/>
    <mergeCell ref="H225:K225"/>
    <mergeCell ref="L225:O225"/>
    <mergeCell ref="P225:S225"/>
    <mergeCell ref="T225:W225"/>
    <mergeCell ref="D226:G226"/>
    <mergeCell ref="AP124:AP126"/>
    <mergeCell ref="AT124:AT126"/>
    <mergeCell ref="AU124:AX126"/>
    <mergeCell ref="AA40:AB40"/>
    <mergeCell ref="AC40:AE40"/>
    <mergeCell ref="AG70:AI70"/>
    <mergeCell ref="Q104:AA105"/>
    <mergeCell ref="Q110:AA111"/>
    <mergeCell ref="Q112:AA113"/>
    <mergeCell ref="P71:S71"/>
    <mergeCell ref="Y55:Z55"/>
    <mergeCell ref="AA55:AB55"/>
    <mergeCell ref="AC55:AE55"/>
    <mergeCell ref="D251:G252"/>
    <mergeCell ref="AC70:AD70"/>
    <mergeCell ref="AE70:AF70"/>
    <mergeCell ref="Y116:Z116"/>
    <mergeCell ref="AA116:AB116"/>
    <mergeCell ref="AC116:AE116"/>
    <mergeCell ref="Y195:Z195"/>
    <mergeCell ref="AA195:AB195"/>
    <mergeCell ref="AC195:AE195"/>
    <mergeCell ref="Y210:Z210"/>
    <mergeCell ref="AY127:BB129"/>
    <mergeCell ref="AY132:BB132"/>
    <mergeCell ref="AA210:AB210"/>
    <mergeCell ref="AC210:AE210"/>
    <mergeCell ref="AC131:AD131"/>
    <mergeCell ref="AE131:AF131"/>
    <mergeCell ref="AG131:AI131"/>
    <mergeCell ref="BC127:BF128"/>
    <mergeCell ref="BC129:BD129"/>
    <mergeCell ref="BE129:BF129"/>
    <mergeCell ref="AY131:BB131"/>
    <mergeCell ref="BC131:BF131"/>
    <mergeCell ref="BC132:BF132"/>
    <mergeCell ref="BB133:BB135"/>
    <mergeCell ref="BC133:BF134"/>
    <mergeCell ref="AM133:AP135"/>
    <mergeCell ref="AT133:AT135"/>
    <mergeCell ref="AX133:AX135"/>
    <mergeCell ref="BC135:BD135"/>
    <mergeCell ref="BE135:BF135"/>
    <mergeCell ref="AC149:AD149"/>
    <mergeCell ref="AE149:AF149"/>
    <mergeCell ref="AP136:AP138"/>
    <mergeCell ref="AQ136:AT138"/>
    <mergeCell ref="AP142:AP144"/>
    <mergeCell ref="AT142:AT144"/>
    <mergeCell ref="AX136:AX138"/>
    <mergeCell ref="BB136:BB138"/>
    <mergeCell ref="AP139:AP141"/>
    <mergeCell ref="AT139:AT141"/>
    <mergeCell ref="Q189:AA190"/>
    <mergeCell ref="Q181:AA182"/>
    <mergeCell ref="Q183:AA184"/>
    <mergeCell ref="Z147:AA147"/>
    <mergeCell ref="B169:X170"/>
    <mergeCell ref="B172:B173"/>
    <mergeCell ref="C172:G172"/>
    <mergeCell ref="C173:G173"/>
    <mergeCell ref="T163:W165"/>
    <mergeCell ref="X163:AA164"/>
    <mergeCell ref="Y269:Z269"/>
    <mergeCell ref="AA269:AB269"/>
    <mergeCell ref="AC269:AE269"/>
    <mergeCell ref="Q191:AA192"/>
    <mergeCell ref="Y225:Z225"/>
    <mergeCell ref="AA225:AB225"/>
    <mergeCell ref="AC225:AE225"/>
    <mergeCell ref="Y254:Z254"/>
    <mergeCell ref="AA254:AB254"/>
    <mergeCell ref="AC254:AE254"/>
    <mergeCell ref="BH269:BI269"/>
    <mergeCell ref="AM148:AP150"/>
    <mergeCell ref="AT148:AT150"/>
    <mergeCell ref="AX148:AX150"/>
    <mergeCell ref="AK235:BG236"/>
    <mergeCell ref="AP154:AP156"/>
    <mergeCell ref="AT154:AT156"/>
    <mergeCell ref="AP157:AP159"/>
    <mergeCell ref="AT157:AT159"/>
    <mergeCell ref="AU154:AX156"/>
    <mergeCell ref="BJ269:BK269"/>
    <mergeCell ref="BH254:BI254"/>
    <mergeCell ref="BJ254:BK254"/>
    <mergeCell ref="BH213:BI213"/>
    <mergeCell ref="BJ213:BK213"/>
    <mergeCell ref="AZ249:BJ250"/>
    <mergeCell ref="BC214:BF214"/>
    <mergeCell ref="BC215:BF216"/>
    <mergeCell ref="BC217:BD217"/>
    <mergeCell ref="BE217:BF217"/>
    <mergeCell ref="T218:W219"/>
    <mergeCell ref="T220:U220"/>
    <mergeCell ref="V220:W220"/>
    <mergeCell ref="G221:G223"/>
    <mergeCell ref="K221:K223"/>
    <mergeCell ref="O221:O223"/>
    <mergeCell ref="P221:S223"/>
    <mergeCell ref="T221:W222"/>
    <mergeCell ref="T223:U223"/>
    <mergeCell ref="V223:W223"/>
    <mergeCell ref="G218:G220"/>
    <mergeCell ref="K218:K220"/>
    <mergeCell ref="L218:O220"/>
    <mergeCell ref="S218:S220"/>
    <mergeCell ref="T212:W213"/>
    <mergeCell ref="T214:U214"/>
    <mergeCell ref="V214:W214"/>
    <mergeCell ref="G215:G217"/>
    <mergeCell ref="H215:K217"/>
    <mergeCell ref="O215:O217"/>
    <mergeCell ref="S215:S217"/>
    <mergeCell ref="T215:W216"/>
    <mergeCell ref="T217:U217"/>
    <mergeCell ref="V217:W217"/>
    <mergeCell ref="D212:G214"/>
    <mergeCell ref="K212:K214"/>
    <mergeCell ref="O212:O214"/>
    <mergeCell ref="S212:S214"/>
    <mergeCell ref="P210:S210"/>
    <mergeCell ref="T210:W210"/>
    <mergeCell ref="D211:G211"/>
    <mergeCell ref="H211:K211"/>
    <mergeCell ref="L211:O211"/>
    <mergeCell ref="P211:S211"/>
    <mergeCell ref="T211:W211"/>
    <mergeCell ref="B210:C211"/>
    <mergeCell ref="D210:G210"/>
    <mergeCell ref="H210:K210"/>
    <mergeCell ref="L210:O210"/>
    <mergeCell ref="T203:W204"/>
    <mergeCell ref="T205:U205"/>
    <mergeCell ref="V205:W205"/>
    <mergeCell ref="G206:G208"/>
    <mergeCell ref="K206:K208"/>
    <mergeCell ref="O206:O208"/>
    <mergeCell ref="P206:S208"/>
    <mergeCell ref="T206:W207"/>
    <mergeCell ref="T208:U208"/>
    <mergeCell ref="V208:W208"/>
    <mergeCell ref="G203:G205"/>
    <mergeCell ref="K203:K205"/>
    <mergeCell ref="L203:O205"/>
    <mergeCell ref="S203:S205"/>
    <mergeCell ref="T197:W198"/>
    <mergeCell ref="T199:U199"/>
    <mergeCell ref="V199:W199"/>
    <mergeCell ref="G200:G202"/>
    <mergeCell ref="H200:K202"/>
    <mergeCell ref="O200:O202"/>
    <mergeCell ref="S200:S202"/>
    <mergeCell ref="T200:W201"/>
    <mergeCell ref="T202:U202"/>
    <mergeCell ref="V202:W202"/>
    <mergeCell ref="D197:G199"/>
    <mergeCell ref="K197:K199"/>
    <mergeCell ref="O197:O199"/>
    <mergeCell ref="S197:S199"/>
    <mergeCell ref="P195:S195"/>
    <mergeCell ref="T195:W195"/>
    <mergeCell ref="D196:G196"/>
    <mergeCell ref="H196:K196"/>
    <mergeCell ref="L196:O196"/>
    <mergeCell ref="P196:S196"/>
    <mergeCell ref="T196:W196"/>
    <mergeCell ref="B195:C196"/>
    <mergeCell ref="D195:G195"/>
    <mergeCell ref="H195:K195"/>
    <mergeCell ref="L195:O195"/>
    <mergeCell ref="B192:B193"/>
    <mergeCell ref="C192:G192"/>
    <mergeCell ref="C193:G193"/>
    <mergeCell ref="B188:B189"/>
    <mergeCell ref="C188:G188"/>
    <mergeCell ref="C189:G189"/>
    <mergeCell ref="B184:B185"/>
    <mergeCell ref="C184:G184"/>
    <mergeCell ref="C185:G185"/>
    <mergeCell ref="B176:B177"/>
    <mergeCell ref="C176:G176"/>
    <mergeCell ref="C177:G177"/>
    <mergeCell ref="B180:B181"/>
    <mergeCell ref="C180:G180"/>
    <mergeCell ref="C181:G181"/>
    <mergeCell ref="X142:AA143"/>
    <mergeCell ref="X144:Y144"/>
    <mergeCell ref="Z144:AA144"/>
    <mergeCell ref="G145:G147"/>
    <mergeCell ref="K145:K147"/>
    <mergeCell ref="O145:O147"/>
    <mergeCell ref="S145:S147"/>
    <mergeCell ref="T145:W147"/>
    <mergeCell ref="X145:AA146"/>
    <mergeCell ref="X147:Y147"/>
    <mergeCell ref="X136:AA137"/>
    <mergeCell ref="X138:Y138"/>
    <mergeCell ref="Z138:AA138"/>
    <mergeCell ref="W139:W141"/>
    <mergeCell ref="X139:AA140"/>
    <mergeCell ref="X141:Y141"/>
    <mergeCell ref="Z141:AA141"/>
    <mergeCell ref="W136:W138"/>
    <mergeCell ref="X131:AA131"/>
    <mergeCell ref="X132:AA132"/>
    <mergeCell ref="W133:W135"/>
    <mergeCell ref="X133:AA134"/>
    <mergeCell ref="X135:Y135"/>
    <mergeCell ref="Z135:AA135"/>
    <mergeCell ref="X165:Y165"/>
    <mergeCell ref="Z165:AA165"/>
    <mergeCell ref="G163:G165"/>
    <mergeCell ref="K163:K165"/>
    <mergeCell ref="O163:O165"/>
    <mergeCell ref="S163:S165"/>
    <mergeCell ref="W160:W162"/>
    <mergeCell ref="X160:AA161"/>
    <mergeCell ref="X162:Y162"/>
    <mergeCell ref="Z162:AA162"/>
    <mergeCell ref="G160:G162"/>
    <mergeCell ref="K160:K162"/>
    <mergeCell ref="O160:O162"/>
    <mergeCell ref="P160:S162"/>
    <mergeCell ref="W157:W159"/>
    <mergeCell ref="X157:AA158"/>
    <mergeCell ref="X159:Y159"/>
    <mergeCell ref="Z159:AA159"/>
    <mergeCell ref="G157:G159"/>
    <mergeCell ref="K157:K159"/>
    <mergeCell ref="L157:O159"/>
    <mergeCell ref="S157:S159"/>
    <mergeCell ref="S154:S156"/>
    <mergeCell ref="W154:W156"/>
    <mergeCell ref="X154:AA155"/>
    <mergeCell ref="X156:Y156"/>
    <mergeCell ref="Z156:AA156"/>
    <mergeCell ref="W151:W153"/>
    <mergeCell ref="X151:AA152"/>
    <mergeCell ref="X153:Y153"/>
    <mergeCell ref="Z153:AA153"/>
    <mergeCell ref="D151:G153"/>
    <mergeCell ref="K151:K153"/>
    <mergeCell ref="O151:O153"/>
    <mergeCell ref="S151:S153"/>
    <mergeCell ref="X149:AA149"/>
    <mergeCell ref="D150:G150"/>
    <mergeCell ref="H150:K150"/>
    <mergeCell ref="L150:O150"/>
    <mergeCell ref="P150:S150"/>
    <mergeCell ref="T150:W150"/>
    <mergeCell ref="X150:AA150"/>
    <mergeCell ref="P149:S149"/>
    <mergeCell ref="T149:W149"/>
    <mergeCell ref="B149:C150"/>
    <mergeCell ref="D149:G149"/>
    <mergeCell ref="H149:K149"/>
    <mergeCell ref="L149:O149"/>
    <mergeCell ref="W142:W144"/>
    <mergeCell ref="G142:G144"/>
    <mergeCell ref="K142:K144"/>
    <mergeCell ref="O142:O144"/>
    <mergeCell ref="P142:S144"/>
    <mergeCell ref="G139:G141"/>
    <mergeCell ref="K139:K141"/>
    <mergeCell ref="L139:O141"/>
    <mergeCell ref="S139:S141"/>
    <mergeCell ref="G136:G138"/>
    <mergeCell ref="H136:K138"/>
    <mergeCell ref="O136:O138"/>
    <mergeCell ref="S136:S138"/>
    <mergeCell ref="L132:O132"/>
    <mergeCell ref="P132:S132"/>
    <mergeCell ref="T132:W132"/>
    <mergeCell ref="D133:G135"/>
    <mergeCell ref="K133:K135"/>
    <mergeCell ref="O133:O135"/>
    <mergeCell ref="S133:S135"/>
    <mergeCell ref="T66:W67"/>
    <mergeCell ref="T68:U68"/>
    <mergeCell ref="V68:W68"/>
    <mergeCell ref="C17:G17"/>
    <mergeCell ref="C18:G18"/>
    <mergeCell ref="G48:G50"/>
    <mergeCell ref="K48:K50"/>
    <mergeCell ref="G63:G65"/>
    <mergeCell ref="G66:G68"/>
    <mergeCell ref="K66:K68"/>
    <mergeCell ref="O66:O68"/>
    <mergeCell ref="P66:S68"/>
    <mergeCell ref="L63:O65"/>
    <mergeCell ref="S63:S65"/>
    <mergeCell ref="T63:W64"/>
    <mergeCell ref="T65:U65"/>
    <mergeCell ref="V65:W65"/>
    <mergeCell ref="T57:W58"/>
    <mergeCell ref="T59:U59"/>
    <mergeCell ref="V59:W59"/>
    <mergeCell ref="T60:W61"/>
    <mergeCell ref="T62:U62"/>
    <mergeCell ref="V62:W62"/>
    <mergeCell ref="G60:G62"/>
    <mergeCell ref="H60:K62"/>
    <mergeCell ref="O60:O62"/>
    <mergeCell ref="S60:S62"/>
    <mergeCell ref="D57:G59"/>
    <mergeCell ref="K57:K59"/>
    <mergeCell ref="O57:O59"/>
    <mergeCell ref="S57:S59"/>
    <mergeCell ref="H56:K56"/>
    <mergeCell ref="L56:O56"/>
    <mergeCell ref="P56:S56"/>
    <mergeCell ref="T56:W56"/>
    <mergeCell ref="T51:W52"/>
    <mergeCell ref="T53:U53"/>
    <mergeCell ref="V53:W53"/>
    <mergeCell ref="B55:C56"/>
    <mergeCell ref="D55:G55"/>
    <mergeCell ref="H55:K55"/>
    <mergeCell ref="L55:O55"/>
    <mergeCell ref="P55:S55"/>
    <mergeCell ref="T55:W55"/>
    <mergeCell ref="D56:G56"/>
    <mergeCell ref="G51:G53"/>
    <mergeCell ref="K51:K53"/>
    <mergeCell ref="O51:O53"/>
    <mergeCell ref="P51:S53"/>
    <mergeCell ref="T45:W46"/>
    <mergeCell ref="T47:U47"/>
    <mergeCell ref="V47:W47"/>
    <mergeCell ref="L48:O50"/>
    <mergeCell ref="S48:S50"/>
    <mergeCell ref="T48:W49"/>
    <mergeCell ref="T50:U50"/>
    <mergeCell ref="V50:W50"/>
    <mergeCell ref="G45:G47"/>
    <mergeCell ref="H45:K47"/>
    <mergeCell ref="O45:O47"/>
    <mergeCell ref="S45:S47"/>
    <mergeCell ref="L41:O41"/>
    <mergeCell ref="P41:S41"/>
    <mergeCell ref="T41:W41"/>
    <mergeCell ref="D42:G44"/>
    <mergeCell ref="K42:K44"/>
    <mergeCell ref="O42:O44"/>
    <mergeCell ref="S42:S44"/>
    <mergeCell ref="T42:W43"/>
    <mergeCell ref="T44:U44"/>
    <mergeCell ref="V44:W44"/>
    <mergeCell ref="Q34:AA35"/>
    <mergeCell ref="Q36:AA37"/>
    <mergeCell ref="B40:C41"/>
    <mergeCell ref="D40:G40"/>
    <mergeCell ref="H40:K40"/>
    <mergeCell ref="L40:O40"/>
    <mergeCell ref="P40:S40"/>
    <mergeCell ref="T40:W40"/>
    <mergeCell ref="D41:G41"/>
    <mergeCell ref="H41:K41"/>
    <mergeCell ref="B17:B18"/>
    <mergeCell ref="B37:B38"/>
    <mergeCell ref="C37:G37"/>
    <mergeCell ref="C38:G38"/>
    <mergeCell ref="C21:G21"/>
    <mergeCell ref="C22:G22"/>
    <mergeCell ref="C25:G25"/>
    <mergeCell ref="C26:G26"/>
    <mergeCell ref="T280:W281"/>
    <mergeCell ref="T282:U282"/>
    <mergeCell ref="V282:W282"/>
    <mergeCell ref="B14:X15"/>
    <mergeCell ref="C29:G29"/>
    <mergeCell ref="C30:G30"/>
    <mergeCell ref="C33:G33"/>
    <mergeCell ref="C34:G34"/>
    <mergeCell ref="G280:G282"/>
    <mergeCell ref="K280:K282"/>
    <mergeCell ref="O280:O282"/>
    <mergeCell ref="P280:S282"/>
    <mergeCell ref="B21:B22"/>
    <mergeCell ref="B25:B26"/>
    <mergeCell ref="B29:B30"/>
    <mergeCell ref="B33:B34"/>
    <mergeCell ref="K63:K65"/>
    <mergeCell ref="B93:B94"/>
    <mergeCell ref="C94:G94"/>
    <mergeCell ref="B97:B98"/>
    <mergeCell ref="C98:G98"/>
    <mergeCell ref="B90:X91"/>
    <mergeCell ref="B101:B102"/>
    <mergeCell ref="C102:G102"/>
    <mergeCell ref="Q102:AA103"/>
    <mergeCell ref="C101:G101"/>
    <mergeCell ref="C97:G97"/>
    <mergeCell ref="B105:B106"/>
    <mergeCell ref="C106:G106"/>
    <mergeCell ref="B109:B110"/>
    <mergeCell ref="C110:G110"/>
    <mergeCell ref="C105:G105"/>
    <mergeCell ref="B113:B114"/>
    <mergeCell ref="C114:G114"/>
    <mergeCell ref="B116:C117"/>
    <mergeCell ref="D116:G116"/>
    <mergeCell ref="H116:K116"/>
    <mergeCell ref="L116:O116"/>
    <mergeCell ref="D117:G117"/>
    <mergeCell ref="H117:K117"/>
    <mergeCell ref="L117:O117"/>
    <mergeCell ref="P70:S70"/>
    <mergeCell ref="P116:S116"/>
    <mergeCell ref="T116:W116"/>
    <mergeCell ref="D72:G74"/>
    <mergeCell ref="K72:K74"/>
    <mergeCell ref="O72:O74"/>
    <mergeCell ref="S72:S74"/>
    <mergeCell ref="G75:G77"/>
    <mergeCell ref="H75:K77"/>
    <mergeCell ref="O75:O77"/>
    <mergeCell ref="S75:S77"/>
    <mergeCell ref="G78:G80"/>
    <mergeCell ref="K78:K80"/>
    <mergeCell ref="L78:O80"/>
    <mergeCell ref="S78:S80"/>
    <mergeCell ref="G81:G83"/>
    <mergeCell ref="K81:K83"/>
    <mergeCell ref="O81:O83"/>
    <mergeCell ref="P81:S83"/>
    <mergeCell ref="L70:O70"/>
    <mergeCell ref="D71:G71"/>
    <mergeCell ref="H71:K71"/>
    <mergeCell ref="L71:O71"/>
    <mergeCell ref="B70:C71"/>
    <mergeCell ref="D70:G70"/>
    <mergeCell ref="H70:K70"/>
    <mergeCell ref="P117:S117"/>
    <mergeCell ref="G84:G86"/>
    <mergeCell ref="K84:K86"/>
    <mergeCell ref="O84:O86"/>
    <mergeCell ref="S84:S86"/>
    <mergeCell ref="C93:G93"/>
    <mergeCell ref="C109:G109"/>
    <mergeCell ref="D118:G120"/>
    <mergeCell ref="K118:K120"/>
    <mergeCell ref="O118:O120"/>
    <mergeCell ref="S118:S120"/>
    <mergeCell ref="T121:W122"/>
    <mergeCell ref="T123:U123"/>
    <mergeCell ref="V123:W123"/>
    <mergeCell ref="T117:W117"/>
    <mergeCell ref="T118:W119"/>
    <mergeCell ref="T120:U120"/>
    <mergeCell ref="V120:W120"/>
    <mergeCell ref="G121:G123"/>
    <mergeCell ref="H121:K123"/>
    <mergeCell ref="O121:O123"/>
    <mergeCell ref="S121:S123"/>
    <mergeCell ref="G124:G126"/>
    <mergeCell ref="K124:K126"/>
    <mergeCell ref="L124:O126"/>
    <mergeCell ref="S124:S126"/>
    <mergeCell ref="T124:W125"/>
    <mergeCell ref="T126:U126"/>
    <mergeCell ref="V126:W126"/>
    <mergeCell ref="G127:G129"/>
    <mergeCell ref="K127:K129"/>
    <mergeCell ref="O127:O129"/>
    <mergeCell ref="P127:S129"/>
    <mergeCell ref="T127:W128"/>
    <mergeCell ref="T129:U129"/>
    <mergeCell ref="V129:W129"/>
    <mergeCell ref="X70:AA70"/>
    <mergeCell ref="T71:W71"/>
    <mergeCell ref="X71:AA71"/>
    <mergeCell ref="T70:W70"/>
    <mergeCell ref="W72:W74"/>
    <mergeCell ref="X72:AA73"/>
    <mergeCell ref="X74:Y74"/>
    <mergeCell ref="Z74:AA74"/>
    <mergeCell ref="W75:W77"/>
    <mergeCell ref="X75:AA76"/>
    <mergeCell ref="X77:Y77"/>
    <mergeCell ref="Z77:AA77"/>
    <mergeCell ref="X81:AA82"/>
    <mergeCell ref="X83:Y83"/>
    <mergeCell ref="Z83:AA83"/>
    <mergeCell ref="W78:W80"/>
    <mergeCell ref="X78:AA79"/>
    <mergeCell ref="X80:Y80"/>
    <mergeCell ref="Z80:AA80"/>
    <mergeCell ref="W81:W83"/>
    <mergeCell ref="T274:W275"/>
    <mergeCell ref="T276:U276"/>
    <mergeCell ref="V276:W276"/>
    <mergeCell ref="G277:G279"/>
    <mergeCell ref="K277:K279"/>
    <mergeCell ref="L277:O279"/>
    <mergeCell ref="S277:S279"/>
    <mergeCell ref="T277:W278"/>
    <mergeCell ref="T279:U279"/>
    <mergeCell ref="V279:W279"/>
    <mergeCell ref="G274:G276"/>
    <mergeCell ref="H274:K276"/>
    <mergeCell ref="O274:O276"/>
    <mergeCell ref="S271:S273"/>
    <mergeCell ref="S274:S276"/>
    <mergeCell ref="T271:W272"/>
    <mergeCell ref="T273:U273"/>
    <mergeCell ref="V273:W273"/>
    <mergeCell ref="D271:G273"/>
    <mergeCell ref="K271:K273"/>
    <mergeCell ref="O271:O273"/>
    <mergeCell ref="AP151:AP153"/>
    <mergeCell ref="AQ151:AT153"/>
    <mergeCell ref="L270:O270"/>
    <mergeCell ref="C113:G113"/>
    <mergeCell ref="P270:S270"/>
    <mergeCell ref="T270:W270"/>
    <mergeCell ref="H269:K269"/>
    <mergeCell ref="D270:G270"/>
    <mergeCell ref="H270:K270"/>
    <mergeCell ref="L269:O269"/>
    <mergeCell ref="BB148:BB150"/>
    <mergeCell ref="BC148:BF149"/>
    <mergeCell ref="BC150:BD150"/>
    <mergeCell ref="BE150:BF150"/>
    <mergeCell ref="AZ251:BJ252"/>
    <mergeCell ref="BC156:BD156"/>
    <mergeCell ref="BE156:BF156"/>
    <mergeCell ref="B269:C270"/>
    <mergeCell ref="D269:G269"/>
    <mergeCell ref="P269:S269"/>
    <mergeCell ref="T269:W269"/>
    <mergeCell ref="G154:G156"/>
    <mergeCell ref="H154:K156"/>
    <mergeCell ref="O154:O156"/>
    <mergeCell ref="BL269:BN269"/>
    <mergeCell ref="BL254:BN254"/>
    <mergeCell ref="BL213:BN213"/>
    <mergeCell ref="BL195:BM195"/>
    <mergeCell ref="BN195:BO195"/>
    <mergeCell ref="AY117:BB117"/>
    <mergeCell ref="BC117:BF117"/>
    <mergeCell ref="BC123:BD123"/>
    <mergeCell ref="BE123:BF123"/>
    <mergeCell ref="BB121:BB123"/>
    <mergeCell ref="BC121:BF122"/>
    <mergeCell ref="BB124:BB126"/>
    <mergeCell ref="BC124:BF125"/>
    <mergeCell ref="BC126:BD126"/>
    <mergeCell ref="BE126:BF126"/>
    <mergeCell ref="AP127:AP129"/>
    <mergeCell ref="AT127:AT129"/>
    <mergeCell ref="AX127:AX129"/>
    <mergeCell ref="AK131:AL132"/>
    <mergeCell ref="AM131:AP131"/>
    <mergeCell ref="AQ131:AT131"/>
    <mergeCell ref="AU131:AX131"/>
    <mergeCell ref="AM132:AP132"/>
    <mergeCell ref="AQ132:AT132"/>
    <mergeCell ref="AU132:AX132"/>
    <mergeCell ref="BC136:BF137"/>
    <mergeCell ref="D255:G255"/>
    <mergeCell ref="H255:K255"/>
    <mergeCell ref="L255:O255"/>
    <mergeCell ref="P255:S255"/>
    <mergeCell ref="T255:W255"/>
    <mergeCell ref="BC138:BD138"/>
    <mergeCell ref="BE138:BF138"/>
    <mergeCell ref="AU139:AX141"/>
    <mergeCell ref="BB139:BB141"/>
    <mergeCell ref="O265:O267"/>
    <mergeCell ref="P265:S267"/>
    <mergeCell ref="T265:W266"/>
    <mergeCell ref="T267:U267"/>
    <mergeCell ref="V267:W267"/>
    <mergeCell ref="BC139:BF140"/>
    <mergeCell ref="BC141:BD141"/>
    <mergeCell ref="BE141:BF141"/>
    <mergeCell ref="BC142:BF143"/>
    <mergeCell ref="BC144:BD144"/>
    <mergeCell ref="BE144:BF144"/>
    <mergeCell ref="AK146:AL147"/>
    <mergeCell ref="AM146:AP146"/>
    <mergeCell ref="AQ146:AT146"/>
    <mergeCell ref="AU146:AX146"/>
    <mergeCell ref="AY146:BB146"/>
    <mergeCell ref="BC146:BF146"/>
    <mergeCell ref="AX142:AX144"/>
    <mergeCell ref="AY142:BB144"/>
    <mergeCell ref="BC159:BD159"/>
    <mergeCell ref="BE159:BF159"/>
    <mergeCell ref="AX151:AX153"/>
    <mergeCell ref="BC153:BD153"/>
    <mergeCell ref="BE153:BF153"/>
    <mergeCell ref="BC154:BF155"/>
    <mergeCell ref="BB154:BB156"/>
    <mergeCell ref="AX157:AX159"/>
    <mergeCell ref="BB151:BB153"/>
    <mergeCell ref="BC151:BF152"/>
    <mergeCell ref="G265:G267"/>
    <mergeCell ref="K265:K267"/>
    <mergeCell ref="AK195:AL196"/>
    <mergeCell ref="AM195:AP195"/>
    <mergeCell ref="AM196:AP196"/>
    <mergeCell ref="AM197:AP199"/>
    <mergeCell ref="AP200:AP202"/>
    <mergeCell ref="AP203:AP205"/>
    <mergeCell ref="AP206:AP208"/>
    <mergeCell ref="AP209:AP211"/>
    <mergeCell ref="L262:O264"/>
    <mergeCell ref="S262:S264"/>
    <mergeCell ref="T262:W263"/>
    <mergeCell ref="T264:U264"/>
    <mergeCell ref="V264:W264"/>
    <mergeCell ref="BG196:BJ196"/>
    <mergeCell ref="AQ195:AT195"/>
    <mergeCell ref="AU195:AX195"/>
    <mergeCell ref="AY195:BB195"/>
    <mergeCell ref="BC195:BF195"/>
    <mergeCell ref="AQ196:AT196"/>
    <mergeCell ref="AU196:AX196"/>
    <mergeCell ref="AY196:BB196"/>
    <mergeCell ref="BC196:BF196"/>
    <mergeCell ref="AT197:AT199"/>
    <mergeCell ref="AX197:AX199"/>
    <mergeCell ref="BB197:BB199"/>
    <mergeCell ref="BF197:BF199"/>
    <mergeCell ref="BG197:BJ198"/>
    <mergeCell ref="BG199:BH199"/>
    <mergeCell ref="BI199:BJ199"/>
    <mergeCell ref="AQ200:AT202"/>
    <mergeCell ref="AX200:AX202"/>
    <mergeCell ref="BB200:BB202"/>
    <mergeCell ref="BF200:BF202"/>
    <mergeCell ref="BG200:BJ201"/>
    <mergeCell ref="BG202:BH202"/>
    <mergeCell ref="BI202:BJ202"/>
    <mergeCell ref="G262:G264"/>
    <mergeCell ref="K262:K264"/>
    <mergeCell ref="AT203:AT205"/>
    <mergeCell ref="AU203:AX205"/>
    <mergeCell ref="AT206:AT208"/>
    <mergeCell ref="AX206:AX208"/>
    <mergeCell ref="AT209:AT211"/>
    <mergeCell ref="AX209:AX211"/>
    <mergeCell ref="AK213:AL214"/>
    <mergeCell ref="AM213:AP213"/>
    <mergeCell ref="T259:W260"/>
    <mergeCell ref="T261:U261"/>
    <mergeCell ref="V261:W261"/>
    <mergeCell ref="G259:G261"/>
    <mergeCell ref="H259:K261"/>
    <mergeCell ref="O259:O261"/>
    <mergeCell ref="S259:S261"/>
    <mergeCell ref="BB203:BB205"/>
    <mergeCell ref="BF203:BF205"/>
    <mergeCell ref="BG203:BJ204"/>
    <mergeCell ref="BG205:BH205"/>
    <mergeCell ref="BI205:BJ205"/>
    <mergeCell ref="AY206:BB208"/>
    <mergeCell ref="BF206:BF208"/>
    <mergeCell ref="BG206:BJ207"/>
    <mergeCell ref="BG208:BH208"/>
    <mergeCell ref="BI208:BJ208"/>
    <mergeCell ref="BB209:BB211"/>
    <mergeCell ref="BC209:BF211"/>
    <mergeCell ref="BG209:BJ210"/>
    <mergeCell ref="BG211:BH211"/>
    <mergeCell ref="BI211:BJ211"/>
    <mergeCell ref="AQ213:AT213"/>
    <mergeCell ref="AU213:AX213"/>
    <mergeCell ref="AY213:BB213"/>
    <mergeCell ref="BC213:BF213"/>
    <mergeCell ref="AM214:AP214"/>
    <mergeCell ref="AQ214:AT214"/>
    <mergeCell ref="AU214:AX214"/>
    <mergeCell ref="AY214:BB214"/>
    <mergeCell ref="AM215:AP217"/>
    <mergeCell ref="AT215:AT217"/>
    <mergeCell ref="AX215:AX217"/>
    <mergeCell ref="BB215:BB217"/>
    <mergeCell ref="AP218:AP220"/>
    <mergeCell ref="AQ218:AT220"/>
    <mergeCell ref="AX218:AX220"/>
    <mergeCell ref="BB218:BB220"/>
    <mergeCell ref="Q26:AA27"/>
    <mergeCell ref="Q28:AA29"/>
    <mergeCell ref="B131:C132"/>
    <mergeCell ref="D131:G131"/>
    <mergeCell ref="H131:K131"/>
    <mergeCell ref="L131:O131"/>
    <mergeCell ref="P131:S131"/>
    <mergeCell ref="T131:W131"/>
    <mergeCell ref="D132:G132"/>
    <mergeCell ref="H132:K132"/>
    <mergeCell ref="T84:W86"/>
    <mergeCell ref="X84:AA85"/>
    <mergeCell ref="X86:Y86"/>
    <mergeCell ref="Z86:AA86"/>
    <mergeCell ref="S256:S258"/>
    <mergeCell ref="T256:W257"/>
    <mergeCell ref="T258:U258"/>
    <mergeCell ref="V258:W258"/>
    <mergeCell ref="D256:G258"/>
    <mergeCell ref="K256:K258"/>
    <mergeCell ref="O256:O258"/>
    <mergeCell ref="L254:O254"/>
    <mergeCell ref="BC218:BF219"/>
    <mergeCell ref="BC220:BD220"/>
    <mergeCell ref="BE220:BF220"/>
    <mergeCell ref="AP221:AP223"/>
    <mergeCell ref="AT221:AT223"/>
    <mergeCell ref="AU221:AX223"/>
    <mergeCell ref="BB221:BB223"/>
    <mergeCell ref="BC221:BF222"/>
    <mergeCell ref="BC223:BD223"/>
    <mergeCell ref="BE223:BF223"/>
    <mergeCell ref="P254:S254"/>
    <mergeCell ref="T254:W254"/>
    <mergeCell ref="B254:C255"/>
    <mergeCell ref="D254:G254"/>
    <mergeCell ref="H254:K254"/>
    <mergeCell ref="AP224:AP226"/>
    <mergeCell ref="AT224:AT226"/>
    <mergeCell ref="AX224:AX226"/>
    <mergeCell ref="AY224:BB226"/>
    <mergeCell ref="BC224:BF225"/>
    <mergeCell ref="BC226:BD226"/>
    <mergeCell ref="BE226:BF226"/>
    <mergeCell ref="AK176:AK177"/>
    <mergeCell ref="AL176:AP176"/>
    <mergeCell ref="AL177:AP177"/>
    <mergeCell ref="AK180:AK181"/>
    <mergeCell ref="AL180:AP180"/>
    <mergeCell ref="AL181:AP181"/>
    <mergeCell ref="AK184:AK185"/>
    <mergeCell ref="AL184:AP184"/>
    <mergeCell ref="AL185:AP185"/>
    <mergeCell ref="AK188:AK189"/>
    <mergeCell ref="AL188:AP188"/>
    <mergeCell ref="AL189:AP189"/>
    <mergeCell ref="AK254:AL255"/>
    <mergeCell ref="AM254:AP254"/>
    <mergeCell ref="AQ254:AT254"/>
    <mergeCell ref="AU254:AX254"/>
    <mergeCell ref="AM255:AP255"/>
    <mergeCell ref="AQ255:AT255"/>
    <mergeCell ref="AU255:AX255"/>
    <mergeCell ref="AY254:BB254"/>
    <mergeCell ref="BC254:BF254"/>
    <mergeCell ref="AY255:BB255"/>
    <mergeCell ref="BC255:BF255"/>
    <mergeCell ref="AM256:AP258"/>
    <mergeCell ref="AT256:AT258"/>
    <mergeCell ref="AX256:AX258"/>
    <mergeCell ref="BB256:BB258"/>
    <mergeCell ref="BC256:BF257"/>
    <mergeCell ref="BC258:BD258"/>
    <mergeCell ref="BE258:BF258"/>
    <mergeCell ref="AP259:AP261"/>
    <mergeCell ref="AQ259:AT261"/>
    <mergeCell ref="AX259:AX261"/>
    <mergeCell ref="BB259:BB261"/>
    <mergeCell ref="BC259:BF260"/>
    <mergeCell ref="BC261:BD261"/>
    <mergeCell ref="BE261:BF261"/>
    <mergeCell ref="AP262:AP264"/>
    <mergeCell ref="AT262:AT264"/>
    <mergeCell ref="AU262:AX264"/>
    <mergeCell ref="BB262:BB264"/>
    <mergeCell ref="BC262:BF263"/>
    <mergeCell ref="BC264:BD264"/>
    <mergeCell ref="BE264:BF264"/>
    <mergeCell ref="AP265:AP267"/>
    <mergeCell ref="AT265:AT267"/>
    <mergeCell ref="AX265:AX267"/>
    <mergeCell ref="AY265:BB267"/>
    <mergeCell ref="BC265:BF266"/>
    <mergeCell ref="BC267:BD267"/>
    <mergeCell ref="BE267:BF267"/>
    <mergeCell ref="AK269:AL270"/>
    <mergeCell ref="AM269:AP269"/>
    <mergeCell ref="AQ269:AT269"/>
    <mergeCell ref="AU269:AX269"/>
    <mergeCell ref="AQ270:AT270"/>
    <mergeCell ref="AU270:AX270"/>
    <mergeCell ref="AY269:BB269"/>
    <mergeCell ref="BC269:BF269"/>
    <mergeCell ref="AM271:AP273"/>
    <mergeCell ref="AT271:AT273"/>
    <mergeCell ref="AX271:AX273"/>
    <mergeCell ref="BB271:BB273"/>
    <mergeCell ref="BC271:BF272"/>
    <mergeCell ref="BC273:BD273"/>
    <mergeCell ref="BE273:BF273"/>
    <mergeCell ref="AM270:AP270"/>
    <mergeCell ref="AP274:AP276"/>
    <mergeCell ref="AQ274:AT276"/>
    <mergeCell ref="AX274:AX276"/>
    <mergeCell ref="BB274:BB276"/>
    <mergeCell ref="BC274:BF275"/>
    <mergeCell ref="BC276:BD276"/>
    <mergeCell ref="BE276:BF276"/>
    <mergeCell ref="AP277:AP279"/>
    <mergeCell ref="AT277:AT279"/>
    <mergeCell ref="AU277:AX279"/>
    <mergeCell ref="BB277:BB279"/>
    <mergeCell ref="BC277:BF278"/>
    <mergeCell ref="BC279:BD279"/>
    <mergeCell ref="BE279:BF279"/>
    <mergeCell ref="AP280:AP282"/>
    <mergeCell ref="AT280:AT282"/>
    <mergeCell ref="AX280:AX282"/>
    <mergeCell ref="AY280:BB282"/>
    <mergeCell ref="BC280:BF281"/>
    <mergeCell ref="BC282:BD282"/>
    <mergeCell ref="BE282:BF282"/>
    <mergeCell ref="AK238:AK239"/>
    <mergeCell ref="AL238:AP238"/>
    <mergeCell ref="AL239:AP239"/>
    <mergeCell ref="AK242:AK243"/>
    <mergeCell ref="AL242:AP242"/>
    <mergeCell ref="AL243:AP243"/>
    <mergeCell ref="AZ243:BJ244"/>
    <mergeCell ref="BL131:BN131"/>
    <mergeCell ref="AK250:AK251"/>
    <mergeCell ref="AL250:AP250"/>
    <mergeCell ref="AL251:AP251"/>
    <mergeCell ref="BH146:BI146"/>
    <mergeCell ref="AZ245:BJ246"/>
    <mergeCell ref="AK246:AK247"/>
    <mergeCell ref="AL246:AP246"/>
    <mergeCell ref="AL247:AP247"/>
    <mergeCell ref="AZ181:BJ182"/>
    <mergeCell ref="BP195:BR195"/>
    <mergeCell ref="BC147:BF147"/>
    <mergeCell ref="AY147:BB147"/>
    <mergeCell ref="AU147:AX147"/>
    <mergeCell ref="AZ183:BJ184"/>
    <mergeCell ref="AZ189:BJ190"/>
    <mergeCell ref="AZ191:BJ192"/>
    <mergeCell ref="BG195:BJ195"/>
    <mergeCell ref="AY157:BB159"/>
    <mergeCell ref="BC157:BF158"/>
    <mergeCell ref="AY270:BB270"/>
    <mergeCell ref="BC270:BF270"/>
    <mergeCell ref="BL116:BN116"/>
    <mergeCell ref="AG149:AI149"/>
    <mergeCell ref="AM147:AP147"/>
    <mergeCell ref="AQ147:AT147"/>
    <mergeCell ref="BJ146:BK146"/>
    <mergeCell ref="BL146:BN146"/>
    <mergeCell ref="BH131:BI131"/>
    <mergeCell ref="BJ131:BK131"/>
    <mergeCell ref="B3:B4"/>
    <mergeCell ref="B5:B6"/>
    <mergeCell ref="B7:B8"/>
    <mergeCell ref="B9:B10"/>
    <mergeCell ref="B11:B12"/>
    <mergeCell ref="C3:H4"/>
    <mergeCell ref="C5:H5"/>
    <mergeCell ref="C6:H6"/>
    <mergeCell ref="C7:H7"/>
    <mergeCell ref="C8:H8"/>
    <mergeCell ref="C9:H9"/>
    <mergeCell ref="C10:H10"/>
    <mergeCell ref="C11:H11"/>
    <mergeCell ref="C12:H12"/>
    <mergeCell ref="I9:R9"/>
    <mergeCell ref="I10:R10"/>
    <mergeCell ref="I11:R11"/>
    <mergeCell ref="I12:R12"/>
    <mergeCell ref="I3:R4"/>
    <mergeCell ref="U5:X6"/>
    <mergeCell ref="U7:X8"/>
    <mergeCell ref="U3:X4"/>
    <mergeCell ref="I5:R5"/>
    <mergeCell ref="I6:R6"/>
    <mergeCell ref="I7:R7"/>
    <mergeCell ref="I8:R8"/>
    <mergeCell ref="U9:X10"/>
    <mergeCell ref="U11:X12"/>
    <mergeCell ref="Y5:AI5"/>
    <mergeCell ref="Y6:AI6"/>
    <mergeCell ref="Y7:AI7"/>
    <mergeCell ref="Y8:AI8"/>
    <mergeCell ref="Y9:AI9"/>
    <mergeCell ref="Y10:AI10"/>
    <mergeCell ref="Y11:AI11"/>
    <mergeCell ref="Y12:AI12"/>
    <mergeCell ref="Y3:AI4"/>
    <mergeCell ref="AJ3:AL4"/>
    <mergeCell ref="AJ5:AL5"/>
    <mergeCell ref="AJ6:AL6"/>
    <mergeCell ref="AJ11:AL11"/>
    <mergeCell ref="AJ12:AL12"/>
    <mergeCell ref="AJ7:AL7"/>
    <mergeCell ref="AJ8:AL8"/>
    <mergeCell ref="AJ9:AL9"/>
    <mergeCell ref="AJ10:AL10"/>
  </mergeCells>
  <printOptions/>
  <pageMargins left="0" right="0" top="0" bottom="0" header="0.5118110236220472" footer="0.5118110236220472"/>
  <pageSetup fitToHeight="3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2007-04-01T14:19:27Z</cp:lastPrinted>
  <dcterms:created xsi:type="dcterms:W3CDTF">2003-02-27T14:44:25Z</dcterms:created>
  <dcterms:modified xsi:type="dcterms:W3CDTF">2007-04-01T14:22:01Z</dcterms:modified>
  <cp:category/>
  <cp:version/>
  <cp:contentType/>
  <cp:contentStatus/>
</cp:coreProperties>
</file>